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77" i="1" l="1"/>
  <c r="D52" i="1" l="1"/>
  <c r="C52" i="1"/>
  <c r="C69" i="1"/>
  <c r="D69" i="1"/>
  <c r="D77" i="1"/>
  <c r="C47" i="1"/>
  <c r="D47" i="1"/>
  <c r="D10" i="1" l="1"/>
  <c r="E10" i="1" l="1"/>
  <c r="F10" i="1"/>
  <c r="G10" i="1"/>
  <c r="H10" i="1"/>
  <c r="D59" i="1" l="1"/>
  <c r="C59" i="1"/>
  <c r="D38" i="1" l="1"/>
  <c r="C38" i="1" l="1"/>
  <c r="D55" i="1" l="1"/>
  <c r="D54" i="1" s="1"/>
  <c r="C55" i="1" l="1"/>
  <c r="C54" i="1" s="1"/>
  <c r="C27" i="1" l="1"/>
  <c r="C26" i="1" s="1"/>
  <c r="E54" i="1" l="1"/>
  <c r="F54" i="1"/>
  <c r="G54" i="1"/>
  <c r="H54" i="1"/>
  <c r="D33" i="1" l="1"/>
  <c r="C33" i="1"/>
  <c r="C10" i="1"/>
  <c r="C9" i="1" s="1"/>
  <c r="D21" i="1"/>
  <c r="D20" i="1" s="1"/>
  <c r="C21" i="1"/>
  <c r="C20" i="1" s="1"/>
  <c r="D9" i="1"/>
  <c r="D45" i="1"/>
  <c r="C45" i="1"/>
  <c r="D43" i="1"/>
  <c r="C43" i="1"/>
  <c r="D27" i="1"/>
  <c r="D26" i="1" s="1"/>
  <c r="D8" i="1" l="1"/>
  <c r="D81" i="1" s="1"/>
  <c r="C8" i="1"/>
  <c r="C81" i="1" s="1"/>
</calcChain>
</file>

<file path=xl/sharedStrings.xml><?xml version="1.0" encoding="utf-8"?>
<sst xmlns="http://schemas.openxmlformats.org/spreadsheetml/2006/main" count="158" uniqueCount="158">
  <si>
    <t>НАЛОГОВЫЕ И НЕНАЛОГОВЫЕ ДОХОДЫ</t>
  </si>
  <si>
    <t>ВСЕГО ДОХОДОВ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</si>
  <si>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</si>
  <si>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</si>
  <si>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</si>
  <si>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</si>
  <si>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Налог, взимаемый с налогоплательщиков, выбравших в качестве объекта налогообложения доходы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</si>
  <si>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</si>
  <si>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</si>
  <si>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ШТРАФЫ, САНКЦИИ, ВОЗМЕЩЕНИЕ УЩЕРБА</t>
  </si>
  <si>
    <t>Субсидии бюджетам бюджетной системы Российской Федерации (межбюджетные субсидии)</t>
  </si>
  <si>
    <t>2 02 10000 00 0000 150</t>
  </si>
  <si>
    <t>2 02 30000 00 0000 150</t>
  </si>
  <si>
    <t>Налог, взимаемый в связи с применением упрощенной системы налогообложения</t>
  </si>
  <si>
    <t>100 00000 00 0000 000</t>
  </si>
  <si>
    <t>101 00000 00 0000 000</t>
  </si>
  <si>
    <t>101 02000 01 0000 110</t>
  </si>
  <si>
    <t>101 02010 01 0000 110</t>
  </si>
  <si>
    <t>101 02040 01 0000 110</t>
  </si>
  <si>
    <t>103 00000 00 0000 000</t>
  </si>
  <si>
    <t>103 02000 01 0000 110</t>
  </si>
  <si>
    <t>103 02230 01 0000 110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</si>
  <si>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</si>
  <si>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</si>
  <si>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</si>
  <si>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</si>
  <si>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</si>
  <si>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</si>
  <si>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</si>
  <si>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105 00000 00 0000 000</t>
  </si>
  <si>
    <t>НАЛОГИ НА СОВОКУПНЫЙ ДОХОД</t>
  </si>
  <si>
    <t>105 01000 00 0000 110</t>
  </si>
  <si>
    <t>105 01010 01 0000 110</t>
  </si>
  <si>
    <t>105 01020 01 0000 110</t>
  </si>
  <si>
    <t>Налог, взимаемый с налогоплательщиков, выбравших в качестве объекта налогообложения доходы, уменьшенные  на величину расходов</t>
  </si>
  <si>
    <t>105 03000 01 0000 110</t>
  </si>
  <si>
    <t>Единый сельскохозяйственный налог</t>
  </si>
  <si>
    <t>108 00000 00 0000 000</t>
  </si>
  <si>
    <t>ГОСУДАРСТВЕННАЯ ПОШЛИНА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</si>
  <si>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</si>
  <si>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</si>
  <si>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112 00000 00 0000 000</t>
  </si>
  <si>
    <t>ПЛАТЕЖИ ПРИ ПОЛЬЗОВАНИИ ПРИРОДНЫМИ РЕСУРСАМИ</t>
  </si>
  <si>
    <t>112 01000 01 0000 120</t>
  </si>
  <si>
    <t>113 00000 00 0000 000</t>
  </si>
  <si>
    <t>ДОХОДЫ ОТ ОКАЗАНИЯ ПЛАТНЫХ УСЛУГ И КОМПЕНСАЦИИ ЗАТРАТ ГОСУДАРСТВА</t>
  </si>
  <si>
    <t>114 00000 00 0000 000</t>
  </si>
  <si>
    <t>2 00 00000 00 0000 000</t>
  </si>
  <si>
    <t xml:space="preserve">Дотации бюджетам бюджетной системы  Российской Федерации </t>
  </si>
  <si>
    <t xml:space="preserve">2 02 20000 00 0000 150 </t>
  </si>
  <si>
    <t xml:space="preserve">Субвенции бюджетам бюджетной системы Российской Федерации </t>
  </si>
  <si>
    <t>106 00000 00 0000 000</t>
  </si>
  <si>
    <t>НАЛОГИ НА ИМУЩЕСТВО</t>
  </si>
  <si>
    <t>Налог, взимаемый в связи с применением патентной системы налогообложения, зачисляемый в бюджеты муниципальных округов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</si>
  <si>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</si>
  <si>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Земельный налог с организаций, обладающих земельным участком, расположенным в границах муниципальных округов</t>
  </si>
  <si>
    <t>Земельный налог с физических лиц, обладающих земельным участком, расположенным в границах муниципальных округов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</si>
  <si>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</si>
  <si>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111 05012 14 0000 120</t>
  </si>
  <si>
    <t>105 04060 02 0000 110</t>
  </si>
  <si>
    <t>106 01020 14 0000 110</t>
  </si>
  <si>
    <t>106 06032 14 0000 110</t>
  </si>
  <si>
    <t>106 06042 14 0000 110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</si>
  <si>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</si>
  <si>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</si>
  <si>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Доходы, поступающие в порядке возмещения расходов, понесенных в связи с эксплуатацией имущества муниципальных округов</t>
  </si>
  <si>
    <t>113 02064 14 0000 130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</si>
  <si>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</si>
  <si>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114 02043 14 0000 410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</si>
  <si>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</si>
  <si>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114 06012 14 0000 430</t>
  </si>
  <si>
    <t>2 02 15001 14 0000 150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</si>
  <si>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</si>
  <si>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</si>
  <si>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</si>
  <si>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2 02 25304 14 0000 150</t>
  </si>
  <si>
    <t>Субсидии бюджетам муниципальных округов на реализацию мероприятий по обеспечению жильем молодых семей</t>
  </si>
  <si>
    <t>2 02 25497 14 0000 150</t>
  </si>
  <si>
    <t>2 02 25576 14 0000 150</t>
  </si>
  <si>
    <t>Прочие субсидии бюджетам муниципальных округов</t>
  </si>
  <si>
    <t xml:space="preserve">2 02 29999 14 0000 150 </t>
  </si>
  <si>
    <t>Субвенции бюджетам муниципальных округов на выполнение передаваемых полномочий субъектов Российской Федерации</t>
  </si>
  <si>
    <t>2 02 30024 14 0000 150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</si>
  <si>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</si>
  <si>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</si>
  <si>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Единая субвенция бюджетам муниципальных округов из бюджета субъекта Российской Федерации</t>
  </si>
  <si>
    <t>2 02 36900 14 0000 150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</si>
  <si>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</si>
  <si>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2 02 35118 14 0000 150</t>
  </si>
  <si>
    <t>111 05034 14 0000 120</t>
  </si>
  <si>
    <t>111 09044 14 0000 120</t>
  </si>
  <si>
    <t>2 02 35179 14 0000 150</t>
  </si>
  <si>
    <t>Субвенции бюджетам муниципальных округов на 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</si>
  <si>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2 02 15002 14 0000 150</t>
  </si>
  <si>
    <t>Дотации бюджетам муниципальных округов на обеспечение сбалансированности местных бюджетов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</si>
  <si>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</si>
  <si>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Субсидии бюджетам муниципальных округов на обеспечение комплексного развития сельских территорий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</si>
  <si>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</si>
  <si>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2 02 20077 00 0000 150</t>
  </si>
  <si>
    <t>105 02010 02 0000 110</t>
  </si>
  <si>
    <t>Единый налог на вмененный доход для отдельных видов деятельности</t>
  </si>
  <si>
    <t>111 05024 14 0000 120</t>
  </si>
  <si>
    <t>101 02020 01 0000 110</t>
  </si>
  <si>
    <t>101 02030 01 0000 110</t>
  </si>
  <si>
    <t>101 02080 01 0000 110</t>
  </si>
  <si>
    <t>101 02130 01 0000 110</t>
  </si>
  <si>
    <t>101 02140 01 0000 110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</si>
  <si>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</si>
  <si>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</si>
  <si>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</si>
  <si>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</si>
  <si>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</si>
  <si>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</si>
  <si>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</si>
  <si>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2 02 20299 14 0000 150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</si>
  <si>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</si>
  <si>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2 02 20302 14 0000 150</t>
  </si>
  <si>
    <t>Субсидии бюджетам муниципальных округов на развитие сети учреждений культурно-досугового типа</t>
  </si>
  <si>
    <t>2 02 25513 14 0000 150</t>
  </si>
  <si>
    <t>Субсидии бюджетам муниципальных округов на реализацию программ формирования современной городской среды</t>
  </si>
  <si>
    <t>2 02 25555 14 0000 150</t>
  </si>
  <si>
    <t>Прочие субвенции бюджетам муниципальных округов</t>
  </si>
  <si>
    <t>2 02 39999 14 0000 150</t>
  </si>
  <si>
    <t>Субвенции бюджетам муниципальных округов на ежемесячное денежное вознаграждение за классное руководство</t>
  </si>
  <si>
    <t>2 02 35303 14 0000 150</t>
  </si>
  <si>
    <t>БЕЗВОЗМЕЗДНЫЕ   ПОСТУПЛЕНИЯ</t>
  </si>
  <si>
    <t>Доходы, получаемые в виде арендной платы за земельные участки, 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автонмных учреждений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</si>
  <si>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территории"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</si>
  <si>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</si>
  <si>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101 02210 01 0000 110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</si>
  <si>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</t>
  </si>
  <si>
    <t>101 02230 01 0000 110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</si>
  <si>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</si>
  <si>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114 06024 14 0000 430</t>
  </si>
  <si>
    <t>116 00000 00 0000 000</t>
  </si>
  <si>
    <t>ПРОЧИЕ НЕНАЛОГОВЫЕ ДОХОДЫ</t>
  </si>
  <si>
    <t>Невыясненные поступления, зачисляемые в бюджеты муниципальных округов</t>
  </si>
  <si>
    <t>117 00000 00 0000 000</t>
  </si>
  <si>
    <t>117 01040 14 0000 180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</si>
  <si>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</si>
  <si>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2 02 45050 14 0000 150</t>
  </si>
  <si>
    <t>Иные межбюджетные трансферты</t>
  </si>
  <si>
    <t>2 02 40000 00 0000 150</t>
  </si>
  <si>
    <t>Межбюджетные трансферты, передаваемые бюджетам муниципальных округов на поддержку отрасли культуры</t>
  </si>
  <si>
    <t>Прочие межбюджетные трансферты, передаваемые бюджетам муниципальных округов</t>
  </si>
  <si>
    <t>2 02 45519 14 0000 150</t>
  </si>
  <si>
    <t>2 02 49999 14 0000 150</t>
  </si>
  <si>
    <t xml:space="preserve">Код </t>
  </si>
  <si>
    <t>Наименование групп, подгрупп и статей доходов</t>
  </si>
  <si>
    <t>Утверждено</t>
  </si>
  <si>
    <t>(приложение 1)</t>
  </si>
  <si>
    <t>постановлением администрации</t>
  </si>
  <si>
    <t>План на 2025 год</t>
  </si>
  <si>
    <t>КЛАССИФИКАЦИИ ДОХОДОВ БЮДЖЕТОВ</t>
  </si>
  <si>
    <t xml:space="preserve">ДОХОДЫ БЮДЖЕТА ОКРУГА ЗА 1 КВАРТАЛ 2025 ГОДА ПО КОДАМ </t>
  </si>
  <si>
    <t xml:space="preserve">  тыс. рублей</t>
  </si>
  <si>
    <t>Исполнение</t>
  </si>
  <si>
    <t xml:space="preserve"> округа от 16.05.2025 № 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</si>
</sst>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5" fillId="0" borderId="0"/>
    <xf numFmtId="0" fontId="8" fillId="0" borderId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Fill="1"/>
    <xf numFmtId="0" fontId="0" fillId="0" borderId="0" xfId="0" applyFill="1" applyBorder="1"/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2" borderId="3" xfId="0" applyFont="1" applyFill="1" applyBorder="1" applyAlignment="1">
      <alignment vertical="center" wrapText="1"/>
    </xf>
    <xf numFmtId="0" fontId="0" fillId="2" borderId="0" xfId="0" applyFill="1"/>
    <xf numFmtId="164" fontId="6" fillId="2" borderId="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2" borderId="0" xfId="0" applyFont="1" applyFill="1"/>
    <xf numFmtId="0" fontId="7" fillId="2" borderId="2" xfId="0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0" xfId="0" applyFont="1" applyFill="1"/>
    <xf numFmtId="0" fontId="6" fillId="2" borderId="2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165" fontId="0" fillId="2" borderId="0" xfId="0" applyNumberFormat="1" applyFill="1"/>
    <xf numFmtId="165" fontId="7" fillId="0" borderId="4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5" applyFont="1" applyBorder="1" applyAlignment="1">
      <alignment vertical="justify"/>
    </xf>
    <xf numFmtId="49" fontId="6" fillId="0" borderId="3" xfId="0" applyNumberFormat="1" applyFont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justify" vertical="top" wrapText="1"/>
    </xf>
    <xf numFmtId="49" fontId="6" fillId="2" borderId="3" xfId="0" applyNumberFormat="1" applyFont="1" applyFill="1" applyBorder="1" applyAlignment="1">
      <alignment vertical="top" wrapText="1"/>
    </xf>
    <xf numFmtId="165" fontId="11" fillId="2" borderId="0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10" fillId="0" borderId="0" xfId="0" applyFont="1" applyFill="1"/>
    <xf numFmtId="0" fontId="13" fillId="0" borderId="0" xfId="0" applyFont="1" applyFill="1"/>
    <xf numFmtId="0" fontId="13" fillId="0" borderId="0" xfId="0" applyFont="1"/>
    <xf numFmtId="0" fontId="13" fillId="0" borderId="0" xfId="0" applyFont="1" applyAlignment="1"/>
    <xf numFmtId="0" fontId="6" fillId="0" borderId="0" xfId="0" applyFont="1" applyFill="1" applyAlignment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wrapText="1"/>
    </xf>
    <xf numFmtId="0" fontId="13" fillId="0" borderId="0" xfId="0" applyFont="1" applyAlignment="1"/>
    <xf numFmtId="0" fontId="6" fillId="0" borderId="0" xfId="0" applyFont="1" applyFill="1" applyAlignment="1"/>
  </cellXfs>
  <cellStyles count="6">
    <cellStyle name="Гиперссылка" xfId="5" builtinId="8"/>
    <cellStyle name="Обычный" xfId="0" builtinId="0"/>
    <cellStyle name="Обычный 2" xfId="1"/>
    <cellStyle name="Обычный 2 2" xfId="2"/>
    <cellStyle name="Обычный 2 3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tabSelected="1" topLeftCell="A85" zoomScale="75" zoomScaleNormal="75" workbookViewId="0">
      <selection activeCell="M11" sqref="M11"/>
    </sheetView>
  </sheetViews>
  <sheetFormatPr defaultColWidth="8.85546875" defaultRowHeight="12.75" x14ac:dyDescent="0.2"/>
  <cols>
    <col min="1" max="1" width="24" style="1" customWidth="1"/>
    <col min="2" max="2" width="77" style="1" customWidth="1"/>
    <col min="3" max="3" width="14.140625" style="1" customWidth="1"/>
    <col min="4" max="4" width="14.42578125" style="1" customWidth="1"/>
    <col min="5" max="8" width="0" style="1" hidden="1" customWidth="1"/>
    <col min="9" max="9" width="9.7109375" style="1" customWidth="1"/>
    <col min="10" max="10" width="10.42578125" style="1" customWidth="1"/>
    <col min="11" max="11" width="10.140625" style="1" customWidth="1"/>
    <col min="12" max="16384" width="8.85546875" style="1"/>
  </cols>
  <sheetData>
    <row r="1" spans="1:11" ht="15.75" x14ac:dyDescent="0.25">
      <c r="C1" s="57" t="s">
        <v>149</v>
      </c>
      <c r="D1" s="57"/>
      <c r="E1" s="57"/>
      <c r="F1" s="51"/>
      <c r="G1" s="51"/>
      <c r="H1" s="51"/>
      <c r="I1" s="51"/>
    </row>
    <row r="2" spans="1:11" ht="15.75" x14ac:dyDescent="0.25">
      <c r="C2" s="58" t="s">
        <v>151</v>
      </c>
      <c r="D2" s="58"/>
      <c r="E2" s="58"/>
      <c r="F2" s="59"/>
      <c r="G2" s="59"/>
      <c r="H2" s="59"/>
      <c r="I2" s="59"/>
    </row>
    <row r="3" spans="1:11" ht="24" customHeight="1" x14ac:dyDescent="0.25">
      <c r="C3" s="58" t="s">
        <v>157</v>
      </c>
      <c r="D3" s="58"/>
      <c r="E3" s="58"/>
      <c r="F3" s="51"/>
      <c r="G3" s="51"/>
      <c r="H3" s="51"/>
      <c r="I3" s="51"/>
    </row>
    <row r="4" spans="1:11" ht="15.75" x14ac:dyDescent="0.25">
      <c r="C4" s="60" t="s">
        <v>150</v>
      </c>
      <c r="D4" s="59"/>
      <c r="E4" s="52"/>
      <c r="F4" s="52"/>
      <c r="G4" s="52"/>
      <c r="H4" s="52"/>
      <c r="I4" s="52"/>
    </row>
    <row r="5" spans="1:11" ht="22.5" customHeight="1" x14ac:dyDescent="0.25">
      <c r="B5" s="55" t="s">
        <v>154</v>
      </c>
      <c r="C5" s="54"/>
      <c r="D5" s="53"/>
      <c r="E5" s="52"/>
      <c r="F5" s="52"/>
      <c r="G5" s="52"/>
      <c r="H5" s="52"/>
      <c r="I5" s="52"/>
    </row>
    <row r="6" spans="1:11" ht="25.5" customHeight="1" x14ac:dyDescent="0.25">
      <c r="B6" s="56" t="s">
        <v>153</v>
      </c>
      <c r="D6" s="50" t="s">
        <v>155</v>
      </c>
    </row>
    <row r="7" spans="1:11" ht="114.75" customHeight="1" x14ac:dyDescent="0.2">
      <c r="A7" s="48" t="s">
        <v>147</v>
      </c>
      <c r="B7" s="49" t="s">
        <v>148</v>
      </c>
      <c r="C7" s="48" t="s">
        <v>152</v>
      </c>
      <c r="D7" s="48" t="s">
        <v>156</v>
      </c>
    </row>
    <row r="8" spans="1:11" ht="21" customHeight="1" thickBot="1" x14ac:dyDescent="0.25">
      <c r="A8" s="3" t="s">
        <v>14</v>
      </c>
      <c r="B8" s="47" t="s">
        <v>0</v>
      </c>
      <c r="C8" s="37">
        <f>C9+C20+C26+C33+C37+C38+C43+C45+C47+C51</f>
        <v>118654</v>
      </c>
      <c r="D8" s="37">
        <f>D9+D20+D26+D33+D37+D38+D43+D45+D47+D51+D52</f>
        <v>26620.699999999993</v>
      </c>
    </row>
    <row r="9" spans="1:11" ht="19.5" customHeight="1" thickBot="1" x14ac:dyDescent="0.25">
      <c r="A9" s="3" t="s">
        <v>15</v>
      </c>
      <c r="B9" s="4" t="s">
        <v>2</v>
      </c>
      <c r="C9" s="37">
        <f>C10</f>
        <v>95132</v>
      </c>
      <c r="D9" s="37">
        <f>D10</f>
        <v>21588.499999999996</v>
      </c>
    </row>
    <row r="10" spans="1:11" ht="20.25" customHeight="1" thickBot="1" x14ac:dyDescent="0.25">
      <c r="A10" s="3" t="s">
        <v>16</v>
      </c>
      <c r="B10" s="5" t="s">
        <v>3</v>
      </c>
      <c r="C10" s="38">
        <f>SUM(C11:C17)</f>
        <v>95132</v>
      </c>
      <c r="D10" s="38">
        <f>SUM(D11:D19)</f>
        <v>21588.499999999996</v>
      </c>
      <c r="E10" s="38">
        <f t="shared" ref="E10:H10" si="0">SUM(E11:E17)</f>
        <v>0</v>
      </c>
      <c r="F10" s="38">
        <f t="shared" si="0"/>
        <v>0</v>
      </c>
      <c r="G10" s="38">
        <f t="shared" si="0"/>
        <v>0</v>
      </c>
      <c r="H10" s="38">
        <f t="shared" si="0"/>
        <v>0</v>
      </c>
    </row>
    <row r="11" spans="1:11" ht="192.75" customHeight="1" thickBot="1" x14ac:dyDescent="0.25">
      <c r="A11" s="3" t="s">
        <v>17</v>
      </c>
      <c r="B11" s="5" t="s">
        <v>108</v>
      </c>
      <c r="C11" s="38">
        <v>92600</v>
      </c>
      <c r="D11" s="38">
        <v>19066.099999999999</v>
      </c>
    </row>
    <row r="12" spans="1:11" ht="150.75" customHeight="1" thickBot="1" x14ac:dyDescent="0.25">
      <c r="A12" s="3" t="s">
        <v>102</v>
      </c>
      <c r="B12" s="40" t="s">
        <v>107</v>
      </c>
      <c r="C12" s="39">
        <v>19</v>
      </c>
      <c r="D12" s="38">
        <v>0</v>
      </c>
    </row>
    <row r="13" spans="1:11" ht="135.75" customHeight="1" thickBot="1" x14ac:dyDescent="0.25">
      <c r="A13" s="3" t="s">
        <v>103</v>
      </c>
      <c r="B13" s="5" t="s">
        <v>109</v>
      </c>
      <c r="C13" s="38">
        <v>446</v>
      </c>
      <c r="D13" s="38">
        <v>2.2999999999999998</v>
      </c>
      <c r="K13" s="2"/>
    </row>
    <row r="14" spans="1:11" ht="145.5" customHeight="1" thickBot="1" x14ac:dyDescent="0.25">
      <c r="A14" s="3" t="s">
        <v>18</v>
      </c>
      <c r="B14" s="5" t="s">
        <v>110</v>
      </c>
      <c r="C14" s="38">
        <v>758</v>
      </c>
      <c r="D14" s="38">
        <v>169.4</v>
      </c>
    </row>
    <row r="15" spans="1:11" ht="406.5" customHeight="1" thickBot="1" x14ac:dyDescent="0.25">
      <c r="A15" s="3" t="s">
        <v>104</v>
      </c>
      <c r="B15" s="5" t="s">
        <v>111</v>
      </c>
      <c r="C15" s="38">
        <v>958</v>
      </c>
      <c r="D15" s="38">
        <v>0</v>
      </c>
    </row>
    <row r="16" spans="1:11" ht="104.25" customHeight="1" thickBot="1" x14ac:dyDescent="0.25">
      <c r="A16" s="3" t="s">
        <v>105</v>
      </c>
      <c r="B16" s="5" t="s">
        <v>112</v>
      </c>
      <c r="C16" s="38">
        <v>287</v>
      </c>
      <c r="D16" s="38">
        <v>25.1</v>
      </c>
    </row>
    <row r="17" spans="1:4" ht="111.75" customHeight="1" thickBot="1" x14ac:dyDescent="0.25">
      <c r="A17" s="3" t="s">
        <v>106</v>
      </c>
      <c r="B17" s="5" t="s">
        <v>113</v>
      </c>
      <c r="C17" s="38">
        <v>64</v>
      </c>
      <c r="D17" s="38">
        <v>-28.9</v>
      </c>
    </row>
    <row r="18" spans="1:4" ht="61.5" customHeight="1" thickBot="1" x14ac:dyDescent="0.25">
      <c r="A18" s="41" t="s">
        <v>129</v>
      </c>
      <c r="B18" s="5" t="s">
        <v>128</v>
      </c>
      <c r="C18" s="38"/>
      <c r="D18" s="38">
        <v>2338</v>
      </c>
    </row>
    <row r="19" spans="1:4" ht="61.5" customHeight="1" thickBot="1" x14ac:dyDescent="0.25">
      <c r="A19" s="41" t="s">
        <v>131</v>
      </c>
      <c r="B19" s="5" t="s">
        <v>130</v>
      </c>
      <c r="C19" s="38"/>
      <c r="D19" s="38">
        <v>16.5</v>
      </c>
    </row>
    <row r="20" spans="1:4" s="7" customFormat="1" ht="39" customHeight="1" thickBot="1" x14ac:dyDescent="0.25">
      <c r="A20" s="9" t="s">
        <v>19</v>
      </c>
      <c r="B20" s="10" t="s">
        <v>4</v>
      </c>
      <c r="C20" s="11">
        <f>C21</f>
        <v>9904</v>
      </c>
      <c r="D20" s="11">
        <f>D21</f>
        <v>2262.7000000000003</v>
      </c>
    </row>
    <row r="21" spans="1:4" s="7" customFormat="1" ht="40.5" customHeight="1" thickBot="1" x14ac:dyDescent="0.25">
      <c r="A21" s="6" t="s">
        <v>20</v>
      </c>
      <c r="B21" s="12" t="s">
        <v>5</v>
      </c>
      <c r="C21" s="8">
        <f>SUM(C22:C25)</f>
        <v>9904</v>
      </c>
      <c r="D21" s="8">
        <f>SUM(D22:D25)</f>
        <v>2262.7000000000003</v>
      </c>
    </row>
    <row r="22" spans="1:4" s="7" customFormat="1" ht="66.75" customHeight="1" thickBot="1" x14ac:dyDescent="0.25">
      <c r="A22" s="6" t="s">
        <v>21</v>
      </c>
      <c r="B22" s="12" t="s">
        <v>22</v>
      </c>
      <c r="C22" s="8">
        <v>4691</v>
      </c>
      <c r="D22" s="8">
        <v>1112.2</v>
      </c>
    </row>
    <row r="23" spans="1:4" s="7" customFormat="1" ht="93" customHeight="1" thickBot="1" x14ac:dyDescent="0.25">
      <c r="A23" s="6" t="s">
        <v>23</v>
      </c>
      <c r="B23" s="12" t="s">
        <v>24</v>
      </c>
      <c r="C23" s="8">
        <v>48</v>
      </c>
      <c r="D23" s="8">
        <v>6.3</v>
      </c>
    </row>
    <row r="24" spans="1:4" s="7" customFormat="1" ht="69.75" customHeight="1" thickBot="1" x14ac:dyDescent="0.25">
      <c r="A24" s="6" t="s">
        <v>25</v>
      </c>
      <c r="B24" s="12" t="s">
        <v>26</v>
      </c>
      <c r="C24" s="8">
        <v>5156</v>
      </c>
      <c r="D24" s="8">
        <v>1239.9000000000001</v>
      </c>
    </row>
    <row r="25" spans="1:4" s="7" customFormat="1" ht="69" customHeight="1" thickBot="1" x14ac:dyDescent="0.25">
      <c r="A25" s="6" t="s">
        <v>27</v>
      </c>
      <c r="B25" s="12" t="s">
        <v>28</v>
      </c>
      <c r="C25" s="8">
        <v>9</v>
      </c>
      <c r="D25" s="8">
        <v>-95.7</v>
      </c>
    </row>
    <row r="26" spans="1:4" s="7" customFormat="1" ht="22.5" customHeight="1" thickBot="1" x14ac:dyDescent="0.25">
      <c r="A26" s="9" t="s">
        <v>29</v>
      </c>
      <c r="B26" s="10" t="s">
        <v>30</v>
      </c>
      <c r="C26" s="11">
        <f>C27+C30+C31+C32</f>
        <v>5525</v>
      </c>
      <c r="D26" s="11">
        <f>D27+D30+D31+D32</f>
        <v>660.1</v>
      </c>
    </row>
    <row r="27" spans="1:4" s="7" customFormat="1" ht="32.25" thickBot="1" x14ac:dyDescent="0.25">
      <c r="A27" s="6" t="s">
        <v>31</v>
      </c>
      <c r="B27" s="12" t="s">
        <v>13</v>
      </c>
      <c r="C27" s="8">
        <f>C28+C29</f>
        <v>5272</v>
      </c>
      <c r="D27" s="8">
        <f>D28+D29</f>
        <v>494.6</v>
      </c>
    </row>
    <row r="28" spans="1:4" s="7" customFormat="1" ht="32.25" thickBot="1" x14ac:dyDescent="0.25">
      <c r="A28" s="6" t="s">
        <v>32</v>
      </c>
      <c r="B28" s="13" t="s">
        <v>6</v>
      </c>
      <c r="C28" s="8">
        <v>4053</v>
      </c>
      <c r="D28" s="8">
        <v>82.5</v>
      </c>
    </row>
    <row r="29" spans="1:4" s="7" customFormat="1" ht="51" customHeight="1" thickBot="1" x14ac:dyDescent="0.25">
      <c r="A29" s="6" t="s">
        <v>33</v>
      </c>
      <c r="B29" s="13" t="s">
        <v>34</v>
      </c>
      <c r="C29" s="8">
        <v>1219</v>
      </c>
      <c r="D29" s="8">
        <v>412.1</v>
      </c>
    </row>
    <row r="30" spans="1:4" s="7" customFormat="1" ht="20.25" customHeight="1" thickBot="1" x14ac:dyDescent="0.25">
      <c r="A30" s="6" t="s">
        <v>99</v>
      </c>
      <c r="B30" s="13" t="s">
        <v>100</v>
      </c>
      <c r="C30" s="8">
        <v>0</v>
      </c>
      <c r="D30" s="8">
        <v>0</v>
      </c>
    </row>
    <row r="31" spans="1:4" s="7" customFormat="1" ht="21.75" customHeight="1" thickBot="1" x14ac:dyDescent="0.25">
      <c r="A31" s="6" t="s">
        <v>35</v>
      </c>
      <c r="B31" s="13" t="s">
        <v>36</v>
      </c>
      <c r="C31" s="8">
        <v>0</v>
      </c>
      <c r="D31" s="8">
        <v>0.1</v>
      </c>
    </row>
    <row r="32" spans="1:4" s="7" customFormat="1" ht="32.25" thickBot="1" x14ac:dyDescent="0.25">
      <c r="A32" s="6" t="s">
        <v>59</v>
      </c>
      <c r="B32" s="14" t="s">
        <v>53</v>
      </c>
      <c r="C32" s="8">
        <v>253</v>
      </c>
      <c r="D32" s="8">
        <v>165.4</v>
      </c>
    </row>
    <row r="33" spans="1:11" s="7" customFormat="1" ht="23.25" customHeight="1" thickBot="1" x14ac:dyDescent="0.25">
      <c r="A33" s="6" t="s">
        <v>51</v>
      </c>
      <c r="B33" s="15" t="s">
        <v>52</v>
      </c>
      <c r="C33" s="16">
        <f>SUM(C34:C36)</f>
        <v>2909</v>
      </c>
      <c r="D33" s="16">
        <f>SUM(D34:D36)</f>
        <v>262.8</v>
      </c>
    </row>
    <row r="34" spans="1:11" s="7" customFormat="1" ht="41.25" customHeight="1" thickBot="1" x14ac:dyDescent="0.25">
      <c r="A34" s="6" t="s">
        <v>60</v>
      </c>
      <c r="B34" s="17" t="s">
        <v>54</v>
      </c>
      <c r="C34" s="18">
        <v>1655</v>
      </c>
      <c r="D34" s="8">
        <v>118.8</v>
      </c>
    </row>
    <row r="35" spans="1:11" s="7" customFormat="1" ht="32.25" thickBot="1" x14ac:dyDescent="0.25">
      <c r="A35" s="6" t="s">
        <v>61</v>
      </c>
      <c r="B35" s="19" t="s">
        <v>55</v>
      </c>
      <c r="C35" s="8">
        <v>480</v>
      </c>
      <c r="D35" s="8">
        <v>108.8</v>
      </c>
    </row>
    <row r="36" spans="1:11" s="7" customFormat="1" ht="49.5" customHeight="1" thickBot="1" x14ac:dyDescent="0.25">
      <c r="A36" s="20" t="s">
        <v>62</v>
      </c>
      <c r="B36" s="21" t="s">
        <v>56</v>
      </c>
      <c r="C36" s="8">
        <v>774</v>
      </c>
      <c r="D36" s="8">
        <v>35.200000000000003</v>
      </c>
    </row>
    <row r="37" spans="1:11" s="7" customFormat="1" ht="19.5" customHeight="1" thickBot="1" x14ac:dyDescent="0.25">
      <c r="A37" s="6" t="s">
        <v>37</v>
      </c>
      <c r="B37" s="22" t="s">
        <v>38</v>
      </c>
      <c r="C37" s="16">
        <v>671</v>
      </c>
      <c r="D37" s="16">
        <v>457</v>
      </c>
    </row>
    <row r="38" spans="1:11" s="7" customFormat="1" ht="42.75" customHeight="1" thickBot="1" x14ac:dyDescent="0.25">
      <c r="A38" s="6" t="s">
        <v>39</v>
      </c>
      <c r="B38" s="23" t="s">
        <v>40</v>
      </c>
      <c r="C38" s="16">
        <f>C39+C40+C41+C42</f>
        <v>2737</v>
      </c>
      <c r="D38" s="16">
        <f>D39+D40+D41+D42</f>
        <v>721.30000000000007</v>
      </c>
    </row>
    <row r="39" spans="1:11" s="7" customFormat="1" ht="71.25" customHeight="1" thickBot="1" x14ac:dyDescent="0.25">
      <c r="A39" s="6" t="s">
        <v>58</v>
      </c>
      <c r="B39" s="14" t="s">
        <v>57</v>
      </c>
      <c r="C39" s="8">
        <v>1500</v>
      </c>
      <c r="D39" s="8">
        <v>551.70000000000005</v>
      </c>
    </row>
    <row r="40" spans="1:11" s="7" customFormat="1" ht="73.5" customHeight="1" thickBot="1" x14ac:dyDescent="0.25">
      <c r="A40" s="6" t="s">
        <v>101</v>
      </c>
      <c r="B40" s="14" t="s">
        <v>126</v>
      </c>
      <c r="C40" s="8">
        <v>361</v>
      </c>
      <c r="D40" s="8">
        <v>55.7</v>
      </c>
    </row>
    <row r="41" spans="1:11" s="7" customFormat="1" ht="60" customHeight="1" thickBot="1" x14ac:dyDescent="0.25">
      <c r="A41" s="6" t="s">
        <v>89</v>
      </c>
      <c r="B41" s="14" t="s">
        <v>63</v>
      </c>
      <c r="C41" s="8">
        <v>508</v>
      </c>
      <c r="D41" s="8">
        <v>16.399999999999999</v>
      </c>
    </row>
    <row r="42" spans="1:11" s="7" customFormat="1" ht="69" customHeight="1" thickBot="1" x14ac:dyDescent="0.25">
      <c r="A42" s="6" t="s">
        <v>90</v>
      </c>
      <c r="B42" s="14" t="s">
        <v>64</v>
      </c>
      <c r="C42" s="8">
        <v>368</v>
      </c>
      <c r="D42" s="8">
        <v>97.5</v>
      </c>
    </row>
    <row r="43" spans="1:11" s="7" customFormat="1" ht="28.5" customHeight="1" thickBot="1" x14ac:dyDescent="0.25">
      <c r="A43" s="9" t="s">
        <v>41</v>
      </c>
      <c r="B43" s="10" t="s">
        <v>42</v>
      </c>
      <c r="C43" s="11">
        <f>C44</f>
        <v>185</v>
      </c>
      <c r="D43" s="11">
        <f>D44</f>
        <v>62.7</v>
      </c>
    </row>
    <row r="44" spans="1:11" s="7" customFormat="1" ht="16.5" thickBot="1" x14ac:dyDescent="0.25">
      <c r="A44" s="6" t="s">
        <v>43</v>
      </c>
      <c r="B44" s="13" t="s">
        <v>7</v>
      </c>
      <c r="C44" s="8">
        <v>185</v>
      </c>
      <c r="D44" s="8">
        <v>62.7</v>
      </c>
    </row>
    <row r="45" spans="1:11" s="7" customFormat="1" ht="34.5" customHeight="1" thickBot="1" x14ac:dyDescent="0.25">
      <c r="A45" s="6" t="s">
        <v>44</v>
      </c>
      <c r="B45" s="23" t="s">
        <v>45</v>
      </c>
      <c r="C45" s="16">
        <f>C46</f>
        <v>76</v>
      </c>
      <c r="D45" s="16">
        <f>D46</f>
        <v>17.5</v>
      </c>
    </row>
    <row r="46" spans="1:11" s="7" customFormat="1" ht="39" customHeight="1" thickBot="1" x14ac:dyDescent="0.25">
      <c r="A46" s="6" t="s">
        <v>66</v>
      </c>
      <c r="B46" s="13" t="s">
        <v>65</v>
      </c>
      <c r="C46" s="8">
        <v>76</v>
      </c>
      <c r="D46" s="8">
        <v>17.5</v>
      </c>
    </row>
    <row r="47" spans="1:11" s="7" customFormat="1" ht="35.25" customHeight="1" thickBot="1" x14ac:dyDescent="0.25">
      <c r="A47" s="6" t="s">
        <v>46</v>
      </c>
      <c r="B47" s="23" t="s">
        <v>8</v>
      </c>
      <c r="C47" s="16">
        <f>C48+C49+C50</f>
        <v>1209</v>
      </c>
      <c r="D47" s="16">
        <f>D48+D49+D50</f>
        <v>519.79999999999995</v>
      </c>
    </row>
    <row r="48" spans="1:11" s="7" customFormat="1" ht="86.25" customHeight="1" thickBot="1" x14ac:dyDescent="0.25">
      <c r="A48" s="6" t="s">
        <v>68</v>
      </c>
      <c r="B48" s="13" t="s">
        <v>67</v>
      </c>
      <c r="C48" s="8">
        <v>361</v>
      </c>
      <c r="D48" s="8">
        <v>0</v>
      </c>
      <c r="I48" s="24"/>
      <c r="J48" s="24"/>
      <c r="K48" s="24"/>
    </row>
    <row r="49" spans="1:9" s="7" customFormat="1" ht="41.25" customHeight="1" thickBot="1" x14ac:dyDescent="0.25">
      <c r="A49" s="6" t="s">
        <v>70</v>
      </c>
      <c r="B49" s="14" t="s">
        <v>69</v>
      </c>
      <c r="C49" s="8">
        <v>848</v>
      </c>
      <c r="D49" s="8">
        <v>200.2</v>
      </c>
    </row>
    <row r="50" spans="1:9" s="7" customFormat="1" ht="45.75" customHeight="1" thickBot="1" x14ac:dyDescent="0.25">
      <c r="A50" s="6" t="s">
        <v>133</v>
      </c>
      <c r="B50" s="13" t="s">
        <v>132</v>
      </c>
      <c r="C50" s="8">
        <v>0</v>
      </c>
      <c r="D50" s="8">
        <v>319.60000000000002</v>
      </c>
    </row>
    <row r="51" spans="1:9" s="7" customFormat="1" ht="24.75" customHeight="1" thickBot="1" x14ac:dyDescent="0.25">
      <c r="A51" s="6" t="s">
        <v>134</v>
      </c>
      <c r="B51" s="23" t="s">
        <v>9</v>
      </c>
      <c r="C51" s="16">
        <v>306</v>
      </c>
      <c r="D51" s="16">
        <v>102.2</v>
      </c>
    </row>
    <row r="52" spans="1:9" s="7" customFormat="1" ht="25.5" customHeight="1" thickBot="1" x14ac:dyDescent="0.25">
      <c r="A52" s="43" t="s">
        <v>137</v>
      </c>
      <c r="B52" s="23" t="s">
        <v>135</v>
      </c>
      <c r="C52" s="16">
        <f>C53</f>
        <v>0</v>
      </c>
      <c r="D52" s="16">
        <f>D53</f>
        <v>-33.9</v>
      </c>
    </row>
    <row r="53" spans="1:9" s="7" customFormat="1" ht="34.5" customHeight="1" thickBot="1" x14ac:dyDescent="0.25">
      <c r="A53" s="43" t="s">
        <v>138</v>
      </c>
      <c r="B53" s="42" t="s">
        <v>136</v>
      </c>
      <c r="C53" s="8">
        <v>0</v>
      </c>
      <c r="D53" s="8">
        <v>-33.9</v>
      </c>
    </row>
    <row r="54" spans="1:9" s="7" customFormat="1" ht="25.5" customHeight="1" thickBot="1" x14ac:dyDescent="0.25">
      <c r="A54" s="9" t="s">
        <v>47</v>
      </c>
      <c r="B54" s="25" t="s">
        <v>125</v>
      </c>
      <c r="C54" s="32">
        <f>C55+C59+C69+C77</f>
        <v>366163.80000000005</v>
      </c>
      <c r="D54" s="32">
        <f>D55+D59+D69+D77</f>
        <v>54056.7</v>
      </c>
      <c r="E54" s="11" t="e">
        <f>E55+E59+E69+#REF!+#REF!+#REF!</f>
        <v>#REF!</v>
      </c>
      <c r="F54" s="11" t="e">
        <f>F55+F59+F69+#REF!+#REF!+#REF!</f>
        <v>#REF!</v>
      </c>
      <c r="G54" s="11" t="e">
        <f>G55+G59+G69+#REF!+#REF!+#REF!</f>
        <v>#REF!</v>
      </c>
      <c r="H54" s="11" t="e">
        <f>H55+H59+H69+#REF!+#REF!+#REF!</f>
        <v>#REF!</v>
      </c>
      <c r="I54" s="36"/>
    </row>
    <row r="55" spans="1:9" s="7" customFormat="1" ht="27.75" customHeight="1" thickBot="1" x14ac:dyDescent="0.25">
      <c r="A55" s="6" t="s">
        <v>11</v>
      </c>
      <c r="B55" s="13" t="s">
        <v>48</v>
      </c>
      <c r="C55" s="33">
        <f>C56+C57+C58</f>
        <v>105709.20000000001</v>
      </c>
      <c r="D55" s="33">
        <f t="shared" ref="D55" si="1">D56+D57+D58</f>
        <v>18305</v>
      </c>
    </row>
    <row r="56" spans="1:9" s="7" customFormat="1" ht="42.75" customHeight="1" thickBot="1" x14ac:dyDescent="0.25">
      <c r="A56" s="6" t="s">
        <v>71</v>
      </c>
      <c r="B56" s="13" t="s">
        <v>74</v>
      </c>
      <c r="C56" s="33">
        <v>33507.4</v>
      </c>
      <c r="D56" s="33">
        <v>1345.8</v>
      </c>
    </row>
    <row r="57" spans="1:9" s="7" customFormat="1" ht="37.5" customHeight="1" thickBot="1" x14ac:dyDescent="0.25">
      <c r="A57" s="6" t="s">
        <v>93</v>
      </c>
      <c r="B57" s="13" t="s">
        <v>94</v>
      </c>
      <c r="C57" s="33">
        <v>1344.5</v>
      </c>
      <c r="D57" s="33">
        <v>0</v>
      </c>
    </row>
    <row r="58" spans="1:9" s="7" customFormat="1" ht="54" customHeight="1" thickBot="1" x14ac:dyDescent="0.25">
      <c r="A58" s="6" t="s">
        <v>72</v>
      </c>
      <c r="B58" s="13" t="s">
        <v>73</v>
      </c>
      <c r="C58" s="33">
        <v>70857.3</v>
      </c>
      <c r="D58" s="33">
        <v>16959.2</v>
      </c>
    </row>
    <row r="59" spans="1:9" s="7" customFormat="1" ht="36.75" customHeight="1" thickBot="1" x14ac:dyDescent="0.25">
      <c r="A59" s="6" t="s">
        <v>49</v>
      </c>
      <c r="B59" s="12" t="s">
        <v>10</v>
      </c>
      <c r="C59" s="33">
        <f>SUM(C60:C68)</f>
        <v>155614.60000000003</v>
      </c>
      <c r="D59" s="33">
        <f>SUM(D60:D68)</f>
        <v>8447.2000000000007</v>
      </c>
      <c r="I59" s="26"/>
    </row>
    <row r="60" spans="1:9" s="7" customFormat="1" ht="37.5" customHeight="1" thickBot="1" x14ac:dyDescent="0.25">
      <c r="A60" s="6" t="s">
        <v>98</v>
      </c>
      <c r="B60" s="13" t="s">
        <v>97</v>
      </c>
      <c r="C60" s="33">
        <v>65277.2</v>
      </c>
      <c r="D60" s="33">
        <v>0</v>
      </c>
      <c r="E60" s="7">
        <v>94184700</v>
      </c>
      <c r="I60" s="26"/>
    </row>
    <row r="61" spans="1:9" s="7" customFormat="1" ht="99.75" customHeight="1" thickBot="1" x14ac:dyDescent="0.25">
      <c r="A61" s="6" t="s">
        <v>114</v>
      </c>
      <c r="B61" s="13" t="s">
        <v>127</v>
      </c>
      <c r="C61" s="33">
        <v>5886.6</v>
      </c>
      <c r="D61" s="33">
        <v>0</v>
      </c>
      <c r="I61" s="26"/>
    </row>
    <row r="62" spans="1:9" s="7" customFormat="1" ht="81" customHeight="1" thickBot="1" x14ac:dyDescent="0.25">
      <c r="A62" s="6" t="s">
        <v>116</v>
      </c>
      <c r="B62" s="13" t="s">
        <v>115</v>
      </c>
      <c r="C62" s="33">
        <v>8488.6</v>
      </c>
      <c r="D62" s="33">
        <v>0</v>
      </c>
      <c r="I62" s="26"/>
    </row>
    <row r="63" spans="1:9" s="7" customFormat="1" ht="51.75" customHeight="1" thickBot="1" x14ac:dyDescent="0.25">
      <c r="A63" s="6" t="s">
        <v>75</v>
      </c>
      <c r="B63" s="13" t="s">
        <v>95</v>
      </c>
      <c r="C63" s="33">
        <v>2106.1</v>
      </c>
      <c r="D63" s="33">
        <v>349.9</v>
      </c>
      <c r="I63" s="26"/>
    </row>
    <row r="64" spans="1:9" s="27" customFormat="1" ht="38.25" customHeight="1" thickBot="1" x14ac:dyDescent="0.25">
      <c r="A64" s="6" t="s">
        <v>77</v>
      </c>
      <c r="B64" s="13" t="s">
        <v>76</v>
      </c>
      <c r="C64" s="33">
        <v>588.6</v>
      </c>
      <c r="D64" s="33">
        <v>0</v>
      </c>
      <c r="E64" s="7"/>
      <c r="F64" s="7"/>
      <c r="G64" s="7"/>
      <c r="H64" s="7"/>
    </row>
    <row r="65" spans="1:8" s="27" customFormat="1" ht="34.5" customHeight="1" thickBot="1" x14ac:dyDescent="0.25">
      <c r="A65" s="6" t="s">
        <v>118</v>
      </c>
      <c r="B65" s="13" t="s">
        <v>117</v>
      </c>
      <c r="C65" s="33">
        <v>4091.6</v>
      </c>
      <c r="D65" s="33">
        <v>0</v>
      </c>
      <c r="E65" s="7"/>
      <c r="F65" s="7"/>
      <c r="G65" s="7"/>
      <c r="H65" s="7"/>
    </row>
    <row r="66" spans="1:8" s="27" customFormat="1" ht="36.75" customHeight="1" thickBot="1" x14ac:dyDescent="0.25">
      <c r="A66" s="6" t="s">
        <v>120</v>
      </c>
      <c r="B66" s="13" t="s">
        <v>119</v>
      </c>
      <c r="C66" s="33">
        <v>752.3</v>
      </c>
      <c r="D66" s="33">
        <v>0</v>
      </c>
      <c r="E66" s="7"/>
      <c r="F66" s="7"/>
      <c r="G66" s="7"/>
      <c r="H66" s="7"/>
    </row>
    <row r="67" spans="1:8" s="7" customFormat="1" ht="35.25" customHeight="1" thickBot="1" x14ac:dyDescent="0.25">
      <c r="A67" s="6" t="s">
        <v>78</v>
      </c>
      <c r="B67" s="13" t="s">
        <v>96</v>
      </c>
      <c r="C67" s="33">
        <v>1938.3</v>
      </c>
      <c r="D67" s="33">
        <v>1938.3</v>
      </c>
      <c r="E67" s="27"/>
      <c r="F67" s="27"/>
      <c r="G67" s="27"/>
      <c r="H67" s="27"/>
    </row>
    <row r="68" spans="1:8" s="7" customFormat="1" ht="21.75" customHeight="1" thickBot="1" x14ac:dyDescent="0.25">
      <c r="A68" s="9" t="s">
        <v>80</v>
      </c>
      <c r="B68" s="28" t="s">
        <v>79</v>
      </c>
      <c r="C68" s="34">
        <v>66485.3</v>
      </c>
      <c r="D68" s="34">
        <v>6159</v>
      </c>
      <c r="E68" s="27"/>
      <c r="F68" s="27"/>
      <c r="G68" s="27"/>
      <c r="H68" s="27"/>
    </row>
    <row r="69" spans="1:8" s="7" customFormat="1" ht="22.5" customHeight="1" thickBot="1" x14ac:dyDescent="0.25">
      <c r="A69" s="6" t="s">
        <v>12</v>
      </c>
      <c r="B69" s="13" t="s">
        <v>50</v>
      </c>
      <c r="C69" s="33">
        <f>SUM(C70:C76)</f>
        <v>104296.8</v>
      </c>
      <c r="D69" s="33">
        <f>SUM(D70:D76)</f>
        <v>26759.899999999998</v>
      </c>
      <c r="E69" s="27"/>
      <c r="F69" s="27"/>
      <c r="G69" s="27"/>
      <c r="H69" s="27"/>
    </row>
    <row r="70" spans="1:8" s="7" customFormat="1" ht="32.25" thickBot="1" x14ac:dyDescent="0.25">
      <c r="A70" s="6" t="s">
        <v>82</v>
      </c>
      <c r="B70" s="13" t="s">
        <v>81</v>
      </c>
      <c r="C70" s="33">
        <v>92602.8</v>
      </c>
      <c r="D70" s="33">
        <v>24390.3</v>
      </c>
    </row>
    <row r="71" spans="1:8" s="7" customFormat="1" ht="48" thickBot="1" x14ac:dyDescent="0.25">
      <c r="A71" s="6" t="s">
        <v>88</v>
      </c>
      <c r="B71" s="13" t="s">
        <v>87</v>
      </c>
      <c r="C71" s="33">
        <v>471.6</v>
      </c>
      <c r="D71" s="33">
        <v>107.1</v>
      </c>
    </row>
    <row r="72" spans="1:8" s="7" customFormat="1" ht="50.25" customHeight="1" thickBot="1" x14ac:dyDescent="0.25">
      <c r="A72" s="6" t="s">
        <v>83</v>
      </c>
      <c r="B72" s="13" t="s">
        <v>84</v>
      </c>
      <c r="C72" s="33">
        <v>1.7</v>
      </c>
      <c r="D72" s="33">
        <v>0</v>
      </c>
    </row>
    <row r="73" spans="1:8" s="7" customFormat="1" ht="72.75" customHeight="1" thickBot="1" x14ac:dyDescent="0.25">
      <c r="A73" s="6" t="s">
        <v>91</v>
      </c>
      <c r="B73" s="13" t="s">
        <v>92</v>
      </c>
      <c r="C73" s="35">
        <v>471</v>
      </c>
      <c r="D73" s="33">
        <v>117.8</v>
      </c>
    </row>
    <row r="74" spans="1:8" s="7" customFormat="1" ht="36" customHeight="1" thickBot="1" x14ac:dyDescent="0.25">
      <c r="A74" s="6" t="s">
        <v>124</v>
      </c>
      <c r="B74" s="13" t="s">
        <v>123</v>
      </c>
      <c r="C74" s="35">
        <v>8763.5</v>
      </c>
      <c r="D74" s="33">
        <v>1796.8</v>
      </c>
    </row>
    <row r="75" spans="1:8" s="7" customFormat="1" ht="32.25" customHeight="1" thickBot="1" x14ac:dyDescent="0.25">
      <c r="A75" s="6" t="s">
        <v>86</v>
      </c>
      <c r="B75" s="13" t="s">
        <v>85</v>
      </c>
      <c r="C75" s="33">
        <v>1438.8</v>
      </c>
      <c r="D75" s="33">
        <v>347.9</v>
      </c>
    </row>
    <row r="76" spans="1:8" s="7" customFormat="1" ht="20.25" customHeight="1" thickBot="1" x14ac:dyDescent="0.25">
      <c r="A76" s="6" t="s">
        <v>122</v>
      </c>
      <c r="B76" s="13" t="s">
        <v>121</v>
      </c>
      <c r="C76" s="33">
        <v>547.4</v>
      </c>
      <c r="D76" s="33">
        <v>0</v>
      </c>
    </row>
    <row r="77" spans="1:8" s="7" customFormat="1" ht="20.25" customHeight="1" thickBot="1" x14ac:dyDescent="0.25">
      <c r="A77" s="6" t="s">
        <v>142</v>
      </c>
      <c r="B77" s="44" t="s">
        <v>141</v>
      </c>
      <c r="C77" s="33">
        <f>C78+C79+C80+0.1</f>
        <v>543.20000000000005</v>
      </c>
      <c r="D77" s="33">
        <f>D78+D79+D80</f>
        <v>544.6</v>
      </c>
    </row>
    <row r="78" spans="1:8" s="7" customFormat="1" ht="130.5" customHeight="1" thickBot="1" x14ac:dyDescent="0.25">
      <c r="A78" s="6" t="s">
        <v>140</v>
      </c>
      <c r="B78" s="44" t="s">
        <v>139</v>
      </c>
      <c r="C78" s="33">
        <v>0</v>
      </c>
      <c r="D78" s="33">
        <v>134.80000000000001</v>
      </c>
    </row>
    <row r="79" spans="1:8" s="7" customFormat="1" ht="31.5" customHeight="1" thickBot="1" x14ac:dyDescent="0.25">
      <c r="A79" s="45" t="s">
        <v>145</v>
      </c>
      <c r="B79" s="44" t="s">
        <v>143</v>
      </c>
      <c r="C79" s="33">
        <v>133.30000000000001</v>
      </c>
      <c r="D79" s="33">
        <v>0</v>
      </c>
    </row>
    <row r="80" spans="1:8" s="7" customFormat="1" ht="33.75" customHeight="1" thickBot="1" x14ac:dyDescent="0.25">
      <c r="A80" s="45" t="s">
        <v>146</v>
      </c>
      <c r="B80" s="44" t="s">
        <v>144</v>
      </c>
      <c r="C80" s="33">
        <v>409.8</v>
      </c>
      <c r="D80" s="33">
        <v>409.8</v>
      </c>
    </row>
    <row r="81" spans="1:10" ht="16.5" thickBot="1" x14ac:dyDescent="0.25">
      <c r="A81" s="30"/>
      <c r="B81" s="29" t="s">
        <v>1</v>
      </c>
      <c r="C81" s="31">
        <f>C8+C54</f>
        <v>484817.80000000005</v>
      </c>
      <c r="D81" s="31">
        <f>D8+D54</f>
        <v>80677.399999999994</v>
      </c>
      <c r="I81" s="2"/>
      <c r="J81" s="2"/>
    </row>
    <row r="83" spans="1:10" ht="18.75" x14ac:dyDescent="0.2">
      <c r="D83" s="46"/>
      <c r="E83" s="2"/>
      <c r="F83" s="2"/>
      <c r="G83" s="2"/>
      <c r="H83" s="2"/>
    </row>
    <row r="84" spans="1:10" x14ac:dyDescent="0.2">
      <c r="E84" s="2"/>
      <c r="F84" s="2"/>
      <c r="G84" s="2"/>
      <c r="H84" s="2"/>
    </row>
  </sheetData>
  <sheetProtection selectLockedCells="1" selectUnlockedCells="1"/>
  <mergeCells count="4">
    <mergeCell ref="C1:E1"/>
    <mergeCell ref="C2:I2"/>
    <mergeCell ref="C3:E3"/>
    <mergeCell ref="C4:D4"/>
  </mergeCells>
  <phoneticPr fontId="3" type="noConversion"/>
  <pageMargins left="0.51181102362204722" right="0.31496062992125984" top="0" bottom="0" header="0.11811023622047245" footer="0.11811023622047245"/>
  <pageSetup paperSize="9" scale="60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cp:lastPrinted>2025-05-19T08:53:37Z</cp:lastPrinted>
  <dcterms:created xsi:type="dcterms:W3CDTF">2020-12-23T11:18:27Z</dcterms:created>
  <dcterms:modified xsi:type="dcterms:W3CDTF">2025-05-19T08:54:02Z</dcterms:modified>
</cp:coreProperties>
</file>