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73" i="1" l="1"/>
  <c r="I273" i="1"/>
  <c r="J273" i="1"/>
  <c r="K273" i="1"/>
  <c r="L273" i="1"/>
  <c r="M273" i="1"/>
  <c r="G273" i="1"/>
  <c r="M33" i="1" l="1"/>
  <c r="M19" i="1"/>
  <c r="M18" i="1" s="1"/>
  <c r="M66" i="1"/>
  <c r="H12" i="1"/>
  <c r="I12" i="1"/>
  <c r="J12" i="1"/>
  <c r="K12" i="1"/>
  <c r="H376" i="1" l="1"/>
  <c r="I376" i="1"/>
  <c r="J376" i="1"/>
  <c r="K376" i="1"/>
  <c r="L376" i="1"/>
  <c r="M376" i="1"/>
  <c r="H364" i="1"/>
  <c r="I364" i="1"/>
  <c r="J364" i="1"/>
  <c r="K364" i="1"/>
  <c r="L364" i="1"/>
  <c r="M364" i="1"/>
  <c r="H363" i="1"/>
  <c r="I363" i="1"/>
  <c r="J363" i="1"/>
  <c r="K363" i="1"/>
  <c r="L363" i="1"/>
  <c r="M363" i="1"/>
  <c r="H99" i="1" l="1"/>
  <c r="H98" i="1" s="1"/>
  <c r="H97" i="1" s="1"/>
  <c r="I99" i="1"/>
  <c r="J99" i="1"/>
  <c r="K99" i="1"/>
  <c r="L99" i="1"/>
  <c r="M99" i="1"/>
  <c r="I98" i="1"/>
  <c r="J98" i="1"/>
  <c r="K98" i="1"/>
  <c r="I97" i="1"/>
  <c r="J97" i="1"/>
  <c r="K97" i="1"/>
  <c r="H291" i="1" l="1"/>
  <c r="I291" i="1"/>
  <c r="J291" i="1"/>
  <c r="K291" i="1"/>
  <c r="H264" i="1"/>
  <c r="I264" i="1"/>
  <c r="J264" i="1"/>
  <c r="K264" i="1"/>
  <c r="L264" i="1"/>
  <c r="M264" i="1"/>
  <c r="H261" i="1"/>
  <c r="I261" i="1"/>
  <c r="J261" i="1"/>
  <c r="K261" i="1"/>
  <c r="L261" i="1"/>
  <c r="M261" i="1"/>
  <c r="H259" i="1"/>
  <c r="I259" i="1"/>
  <c r="J259" i="1"/>
  <c r="K259" i="1"/>
  <c r="L259" i="1"/>
  <c r="M259" i="1"/>
  <c r="H256" i="1"/>
  <c r="I256" i="1"/>
  <c r="J256" i="1"/>
  <c r="K256" i="1"/>
  <c r="L256" i="1"/>
  <c r="M256" i="1"/>
  <c r="H255" i="1"/>
  <c r="I255" i="1"/>
  <c r="J255" i="1"/>
  <c r="K255" i="1"/>
  <c r="L255" i="1"/>
  <c r="M255" i="1"/>
  <c r="H254" i="1"/>
  <c r="I254" i="1"/>
  <c r="J254" i="1"/>
  <c r="K254" i="1"/>
  <c r="H33" i="1" l="1"/>
  <c r="I33" i="1"/>
  <c r="J33" i="1"/>
  <c r="K33" i="1"/>
  <c r="H32" i="1"/>
  <c r="I32" i="1"/>
  <c r="J32" i="1"/>
  <c r="K32" i="1"/>
  <c r="H24" i="1"/>
  <c r="I24" i="1"/>
  <c r="J24" i="1"/>
  <c r="K24" i="1"/>
  <c r="L24" i="1"/>
  <c r="M24" i="1"/>
  <c r="H19" i="1"/>
  <c r="I19" i="1"/>
  <c r="J19" i="1"/>
  <c r="K19" i="1"/>
  <c r="L19" i="1"/>
  <c r="H18" i="1"/>
  <c r="I18" i="1"/>
  <c r="J18" i="1"/>
  <c r="K18" i="1"/>
  <c r="L18" i="1"/>
  <c r="H385" i="1" l="1"/>
  <c r="I385" i="1"/>
  <c r="J385" i="1"/>
  <c r="K385" i="1"/>
  <c r="M388" i="1"/>
  <c r="M385" i="1" s="1"/>
  <c r="L388" i="1"/>
  <c r="L385" i="1" s="1"/>
  <c r="G388" i="1"/>
  <c r="M386" i="1"/>
  <c r="L386" i="1"/>
  <c r="G386" i="1"/>
  <c r="G385" i="1" s="1"/>
  <c r="H375" i="1"/>
  <c r="H362" i="1" s="1"/>
  <c r="H390" i="1" s="1"/>
  <c r="I375" i="1"/>
  <c r="I362" i="1" s="1"/>
  <c r="I390" i="1" s="1"/>
  <c r="J375" i="1"/>
  <c r="J362" i="1" s="1"/>
  <c r="J390" i="1" s="1"/>
  <c r="K375" i="1"/>
  <c r="K362" i="1" s="1"/>
  <c r="K390" i="1" s="1"/>
  <c r="M383" i="1"/>
  <c r="L383" i="1"/>
  <c r="L375" i="1" s="1"/>
  <c r="L362" i="1" s="1"/>
  <c r="G383" i="1"/>
  <c r="M381" i="1"/>
  <c r="L381" i="1"/>
  <c r="G381" i="1"/>
  <c r="M379" i="1"/>
  <c r="L379" i="1"/>
  <c r="G379" i="1"/>
  <c r="M377" i="1"/>
  <c r="L377" i="1"/>
  <c r="G377" i="1"/>
  <c r="G376" i="1" s="1"/>
  <c r="G375" i="1" s="1"/>
  <c r="H354" i="1"/>
  <c r="I354" i="1"/>
  <c r="J354" i="1"/>
  <c r="K354" i="1"/>
  <c r="M355" i="1"/>
  <c r="M354" i="1" s="1"/>
  <c r="L355" i="1"/>
  <c r="L354" i="1" s="1"/>
  <c r="G355" i="1"/>
  <c r="M357" i="1"/>
  <c r="L357" i="1"/>
  <c r="G357" i="1"/>
  <c r="G354" i="1" s="1"/>
  <c r="H349" i="1"/>
  <c r="I349" i="1"/>
  <c r="J349" i="1"/>
  <c r="K349" i="1"/>
  <c r="M350" i="1"/>
  <c r="L350" i="1"/>
  <c r="L349" i="1" s="1"/>
  <c r="G350" i="1"/>
  <c r="G352" i="1"/>
  <c r="L352" i="1"/>
  <c r="M352" i="1"/>
  <c r="H344" i="1"/>
  <c r="I344" i="1"/>
  <c r="J344" i="1"/>
  <c r="K344" i="1"/>
  <c r="G344" i="1"/>
  <c r="M345" i="1"/>
  <c r="L345" i="1"/>
  <c r="G345" i="1"/>
  <c r="M347" i="1"/>
  <c r="L347" i="1"/>
  <c r="G347" i="1"/>
  <c r="H341" i="1"/>
  <c r="I341" i="1"/>
  <c r="J341" i="1"/>
  <c r="K341" i="1"/>
  <c r="G342" i="1"/>
  <c r="G341" i="1" s="1"/>
  <c r="L342" i="1"/>
  <c r="L341" i="1" s="1"/>
  <c r="M342" i="1"/>
  <c r="M341" i="1" s="1"/>
  <c r="H336" i="1"/>
  <c r="I336" i="1"/>
  <c r="J336" i="1"/>
  <c r="K336" i="1"/>
  <c r="K335" i="1" s="1"/>
  <c r="G339" i="1"/>
  <c r="L339" i="1"/>
  <c r="M339" i="1"/>
  <c r="M336" i="1" s="1"/>
  <c r="G337" i="1"/>
  <c r="G336" i="1" s="1"/>
  <c r="L337" i="1"/>
  <c r="M337" i="1"/>
  <c r="H331" i="1"/>
  <c r="J331" i="1"/>
  <c r="H332" i="1"/>
  <c r="I332" i="1"/>
  <c r="I331" i="1" s="1"/>
  <c r="J332" i="1"/>
  <c r="K332" i="1"/>
  <c r="K331" i="1" s="1"/>
  <c r="H325" i="1"/>
  <c r="I325" i="1"/>
  <c r="J325" i="1"/>
  <c r="K325" i="1"/>
  <c r="M326" i="1"/>
  <c r="G326" i="1"/>
  <c r="L326" i="1"/>
  <c r="M317" i="1"/>
  <c r="L317" i="1"/>
  <c r="G317" i="1"/>
  <c r="G315" i="1"/>
  <c r="L315" i="1"/>
  <c r="M315" i="1"/>
  <c r="H310" i="1"/>
  <c r="H309" i="1" s="1"/>
  <c r="H300" i="1" s="1"/>
  <c r="I310" i="1"/>
  <c r="I309" i="1" s="1"/>
  <c r="I300" i="1" s="1"/>
  <c r="J310" i="1"/>
  <c r="J309" i="1" s="1"/>
  <c r="J300" i="1" s="1"/>
  <c r="K310" i="1"/>
  <c r="K309" i="1" s="1"/>
  <c r="M313" i="1"/>
  <c r="L313" i="1"/>
  <c r="G313" i="1"/>
  <c r="M311" i="1"/>
  <c r="L311" i="1"/>
  <c r="G311" i="1"/>
  <c r="H302" i="1"/>
  <c r="I302" i="1"/>
  <c r="J302" i="1"/>
  <c r="K302" i="1"/>
  <c r="M307" i="1"/>
  <c r="L307" i="1"/>
  <c r="G307" i="1"/>
  <c r="M303" i="1"/>
  <c r="L303" i="1"/>
  <c r="G303" i="1"/>
  <c r="H293" i="1"/>
  <c r="I293" i="1"/>
  <c r="J293" i="1"/>
  <c r="K293" i="1"/>
  <c r="M298" i="1"/>
  <c r="L298" i="1"/>
  <c r="G298" i="1"/>
  <c r="L294" i="1"/>
  <c r="G294" i="1"/>
  <c r="M294" i="1"/>
  <c r="H286" i="1"/>
  <c r="H285" i="1" s="1"/>
  <c r="I286" i="1"/>
  <c r="I285" i="1" s="1"/>
  <c r="J286" i="1"/>
  <c r="J285" i="1" s="1"/>
  <c r="K286" i="1"/>
  <c r="K285" i="1" s="1"/>
  <c r="L286" i="1"/>
  <c r="M286" i="1"/>
  <c r="G286" i="1"/>
  <c r="M289" i="1"/>
  <c r="L289" i="1"/>
  <c r="G289" i="1"/>
  <c r="H278" i="1"/>
  <c r="H272" i="1" s="1"/>
  <c r="H253" i="1" s="1"/>
  <c r="I278" i="1"/>
  <c r="I272" i="1" s="1"/>
  <c r="I253" i="1" s="1"/>
  <c r="J278" i="1"/>
  <c r="J272" i="1" s="1"/>
  <c r="J253" i="1" s="1"/>
  <c r="K278" i="1"/>
  <c r="K272" i="1" s="1"/>
  <c r="K253" i="1" s="1"/>
  <c r="L278" i="1"/>
  <c r="M278" i="1"/>
  <c r="G278" i="1"/>
  <c r="M276" i="1"/>
  <c r="L276" i="1"/>
  <c r="G276" i="1"/>
  <c r="M266" i="1"/>
  <c r="L266" i="1"/>
  <c r="G266" i="1"/>
  <c r="G256" i="1"/>
  <c r="G255" i="1" s="1"/>
  <c r="G259" i="1"/>
  <c r="G261" i="1"/>
  <c r="H268" i="1"/>
  <c r="I268" i="1"/>
  <c r="J268" i="1"/>
  <c r="K268" i="1"/>
  <c r="L268" i="1"/>
  <c r="M268" i="1"/>
  <c r="G268" i="1"/>
  <c r="H266" i="1"/>
  <c r="I266" i="1"/>
  <c r="J266" i="1"/>
  <c r="K266" i="1"/>
  <c r="M263" i="1"/>
  <c r="M254" i="1" s="1"/>
  <c r="L263" i="1"/>
  <c r="L254" i="1" s="1"/>
  <c r="G264" i="1"/>
  <c r="G263" i="1" s="1"/>
  <c r="H231" i="1"/>
  <c r="I231" i="1"/>
  <c r="J231" i="1"/>
  <c r="K231" i="1"/>
  <c r="M248" i="1"/>
  <c r="L248" i="1"/>
  <c r="G248" i="1"/>
  <c r="M246" i="1"/>
  <c r="L246" i="1"/>
  <c r="G246" i="1"/>
  <c r="M244" i="1"/>
  <c r="L244" i="1"/>
  <c r="G244" i="1"/>
  <c r="M242" i="1"/>
  <c r="L242" i="1"/>
  <c r="G242" i="1"/>
  <c r="H239" i="1"/>
  <c r="H238" i="1" s="1"/>
  <c r="I239" i="1"/>
  <c r="I238" i="1" s="1"/>
  <c r="J239" i="1"/>
  <c r="J238" i="1" s="1"/>
  <c r="K239" i="1"/>
  <c r="K238" i="1" s="1"/>
  <c r="L239" i="1"/>
  <c r="M239" i="1"/>
  <c r="G239" i="1"/>
  <c r="H226" i="1"/>
  <c r="H225" i="1" s="1"/>
  <c r="I226" i="1"/>
  <c r="I225" i="1" s="1"/>
  <c r="J226" i="1"/>
  <c r="J225" i="1" s="1"/>
  <c r="K226" i="1"/>
  <c r="K225" i="1" s="1"/>
  <c r="L226" i="1"/>
  <c r="M226" i="1"/>
  <c r="G226" i="1"/>
  <c r="G229" i="1"/>
  <c r="L229" i="1"/>
  <c r="M229" i="1"/>
  <c r="M223" i="1"/>
  <c r="L223" i="1"/>
  <c r="G223" i="1"/>
  <c r="H220" i="1"/>
  <c r="H219" i="1" s="1"/>
  <c r="I220" i="1"/>
  <c r="I219" i="1" s="1"/>
  <c r="J220" i="1"/>
  <c r="J219" i="1" s="1"/>
  <c r="K220" i="1"/>
  <c r="K219" i="1" s="1"/>
  <c r="L220" i="1"/>
  <c r="M220" i="1"/>
  <c r="M219" i="1" s="1"/>
  <c r="G220" i="1"/>
  <c r="H213" i="1"/>
  <c r="H212" i="1" s="1"/>
  <c r="I213" i="1"/>
  <c r="I212" i="1" s="1"/>
  <c r="J213" i="1"/>
  <c r="J212" i="1" s="1"/>
  <c r="K213" i="1"/>
  <c r="K212" i="1" s="1"/>
  <c r="L213" i="1"/>
  <c r="M213" i="1"/>
  <c r="G213" i="1"/>
  <c r="M216" i="1"/>
  <c r="L216" i="1"/>
  <c r="G216" i="1"/>
  <c r="H206" i="1"/>
  <c r="I206" i="1"/>
  <c r="J206" i="1"/>
  <c r="K206" i="1"/>
  <c r="M209" i="1"/>
  <c r="L209" i="1"/>
  <c r="G209" i="1"/>
  <c r="M207" i="1"/>
  <c r="L207" i="1"/>
  <c r="G207" i="1"/>
  <c r="H194" i="1"/>
  <c r="H193" i="1" s="1"/>
  <c r="I194" i="1"/>
  <c r="I193" i="1" s="1"/>
  <c r="J194" i="1"/>
  <c r="J193" i="1" s="1"/>
  <c r="K194" i="1"/>
  <c r="K193" i="1" s="1"/>
  <c r="M199" i="1"/>
  <c r="L199" i="1"/>
  <c r="G199" i="1"/>
  <c r="M197" i="1"/>
  <c r="L197" i="1"/>
  <c r="G197" i="1"/>
  <c r="M195" i="1"/>
  <c r="L195" i="1"/>
  <c r="G195" i="1"/>
  <c r="M191" i="1"/>
  <c r="M190" i="1" s="1"/>
  <c r="M189" i="1" s="1"/>
  <c r="L191" i="1"/>
  <c r="L190" i="1" s="1"/>
  <c r="L189" i="1" s="1"/>
  <c r="G191" i="1"/>
  <c r="G190" i="1" s="1"/>
  <c r="G189" i="1" s="1"/>
  <c r="H185" i="1"/>
  <c r="I185" i="1"/>
  <c r="I184" i="1" s="1"/>
  <c r="J185" i="1"/>
  <c r="K185" i="1"/>
  <c r="H174" i="1"/>
  <c r="H170" i="1" s="1"/>
  <c r="H162" i="1" s="1"/>
  <c r="I174" i="1"/>
  <c r="I170" i="1" s="1"/>
  <c r="I162" i="1" s="1"/>
  <c r="J174" i="1"/>
  <c r="J170" i="1" s="1"/>
  <c r="J162" i="1" s="1"/>
  <c r="K174" i="1"/>
  <c r="K170" i="1" s="1"/>
  <c r="K162" i="1" s="1"/>
  <c r="M177" i="1"/>
  <c r="L177" i="1"/>
  <c r="G177" i="1"/>
  <c r="G175" i="1"/>
  <c r="L175" i="1"/>
  <c r="M175" i="1"/>
  <c r="M172" i="1"/>
  <c r="M171" i="1" s="1"/>
  <c r="L172" i="1"/>
  <c r="L171" i="1" s="1"/>
  <c r="G172" i="1"/>
  <c r="G171" i="1" s="1"/>
  <c r="M160" i="1"/>
  <c r="M159" i="1" s="1"/>
  <c r="L160" i="1"/>
  <c r="L159" i="1" s="1"/>
  <c r="G160" i="1"/>
  <c r="G159" i="1" s="1"/>
  <c r="H153" i="1"/>
  <c r="H152" i="1" s="1"/>
  <c r="I153" i="1"/>
  <c r="I152" i="1" s="1"/>
  <c r="J153" i="1"/>
  <c r="J152" i="1" s="1"/>
  <c r="K153" i="1"/>
  <c r="K152" i="1" s="1"/>
  <c r="L153" i="1"/>
  <c r="M153" i="1"/>
  <c r="G153" i="1"/>
  <c r="M157" i="1"/>
  <c r="L157" i="1"/>
  <c r="G157" i="1"/>
  <c r="M150" i="1"/>
  <c r="L150" i="1"/>
  <c r="G150" i="1"/>
  <c r="H146" i="1"/>
  <c r="H145" i="1" s="1"/>
  <c r="I146" i="1"/>
  <c r="I145" i="1" s="1"/>
  <c r="J146" i="1"/>
  <c r="J145" i="1" s="1"/>
  <c r="K146" i="1"/>
  <c r="K145" i="1" s="1"/>
  <c r="L146" i="1"/>
  <c r="M146" i="1"/>
  <c r="G146" i="1"/>
  <c r="H133" i="1"/>
  <c r="I133" i="1"/>
  <c r="J133" i="1"/>
  <c r="K133" i="1"/>
  <c r="M141" i="1"/>
  <c r="L141" i="1"/>
  <c r="G141" i="1"/>
  <c r="M138" i="1"/>
  <c r="L138" i="1"/>
  <c r="G138" i="1"/>
  <c r="M136" i="1"/>
  <c r="L136" i="1"/>
  <c r="G136" i="1"/>
  <c r="M134" i="1"/>
  <c r="L134" i="1"/>
  <c r="G134" i="1"/>
  <c r="M131" i="1"/>
  <c r="L131" i="1"/>
  <c r="G131" i="1"/>
  <c r="M129" i="1"/>
  <c r="L129" i="1"/>
  <c r="G129" i="1"/>
  <c r="M125" i="1"/>
  <c r="L125" i="1"/>
  <c r="G125" i="1"/>
  <c r="M127" i="1"/>
  <c r="L127" i="1"/>
  <c r="G127" i="1"/>
  <c r="M111" i="1"/>
  <c r="L111" i="1"/>
  <c r="G111" i="1"/>
  <c r="H108" i="1"/>
  <c r="I108" i="1"/>
  <c r="J108" i="1"/>
  <c r="K108" i="1"/>
  <c r="L108" i="1"/>
  <c r="M108" i="1"/>
  <c r="G108" i="1"/>
  <c r="M106" i="1"/>
  <c r="L106" i="1"/>
  <c r="G106" i="1"/>
  <c r="M103" i="1"/>
  <c r="L103" i="1"/>
  <c r="G103" i="1"/>
  <c r="M101" i="1"/>
  <c r="L101" i="1"/>
  <c r="G101" i="1"/>
  <c r="G99" i="1"/>
  <c r="M375" i="1" l="1"/>
  <c r="M362" i="1" s="1"/>
  <c r="L285" i="1"/>
  <c r="J335" i="1"/>
  <c r="M344" i="1"/>
  <c r="G349" i="1"/>
  <c r="I335" i="1"/>
  <c r="K300" i="1"/>
  <c r="L336" i="1"/>
  <c r="H335" i="1"/>
  <c r="L344" i="1"/>
  <c r="M349" i="1"/>
  <c r="L310" i="1"/>
  <c r="M310" i="1"/>
  <c r="G285" i="1"/>
  <c r="M285" i="1"/>
  <c r="M302" i="1"/>
  <c r="M301" i="1" s="1"/>
  <c r="G310" i="1"/>
  <c r="G302" i="1"/>
  <c r="G301" i="1" s="1"/>
  <c r="L302" i="1"/>
  <c r="L301" i="1" s="1"/>
  <c r="M206" i="1"/>
  <c r="M205" i="1" s="1"/>
  <c r="M152" i="1"/>
  <c r="L219" i="1"/>
  <c r="G225" i="1"/>
  <c r="G194" i="1"/>
  <c r="L194" i="1"/>
  <c r="L225" i="1"/>
  <c r="M194" i="1"/>
  <c r="I218" i="1"/>
  <c r="I211" i="1" s="1"/>
  <c r="I204" i="1" s="1"/>
  <c r="L212" i="1"/>
  <c r="H218" i="1"/>
  <c r="H211" i="1" s="1"/>
  <c r="H204" i="1" s="1"/>
  <c r="G152" i="1"/>
  <c r="G206" i="1"/>
  <c r="G205" i="1" s="1"/>
  <c r="G219" i="1"/>
  <c r="H184" i="1"/>
  <c r="G212" i="1"/>
  <c r="M212" i="1"/>
  <c r="M225" i="1"/>
  <c r="M218" i="1" s="1"/>
  <c r="J184" i="1"/>
  <c r="L206" i="1"/>
  <c r="L205" i="1" s="1"/>
  <c r="J218" i="1"/>
  <c r="J211" i="1" s="1"/>
  <c r="J204" i="1" s="1"/>
  <c r="K184" i="1"/>
  <c r="K218" i="1"/>
  <c r="K211" i="1" s="1"/>
  <c r="K204" i="1" s="1"/>
  <c r="L152" i="1"/>
  <c r="L218" i="1" l="1"/>
  <c r="L211" i="1" s="1"/>
  <c r="L204" i="1" s="1"/>
  <c r="G218" i="1"/>
  <c r="G211" i="1" s="1"/>
  <c r="G204" i="1" s="1"/>
  <c r="M211" i="1"/>
  <c r="M204" i="1" s="1"/>
  <c r="H81" i="1"/>
  <c r="I81" i="1"/>
  <c r="J81" i="1"/>
  <c r="K81" i="1"/>
  <c r="H71" i="1"/>
  <c r="I71" i="1"/>
  <c r="J71" i="1"/>
  <c r="K71" i="1"/>
  <c r="H74" i="1"/>
  <c r="H73" i="1" s="1"/>
  <c r="I74" i="1"/>
  <c r="I73" i="1" s="1"/>
  <c r="J74" i="1"/>
  <c r="J73" i="1" s="1"/>
  <c r="K74" i="1"/>
  <c r="K73" i="1" s="1"/>
  <c r="L74" i="1"/>
  <c r="M74" i="1"/>
  <c r="G74" i="1"/>
  <c r="M77" i="1"/>
  <c r="L77" i="1"/>
  <c r="G77" i="1"/>
  <c r="M60" i="1"/>
  <c r="L60" i="1"/>
  <c r="G60" i="1"/>
  <c r="G58" i="1"/>
  <c r="L58" i="1"/>
  <c r="M58" i="1"/>
  <c r="M56" i="1"/>
  <c r="L56" i="1"/>
  <c r="G56" i="1"/>
  <c r="H40" i="1"/>
  <c r="I40" i="1"/>
  <c r="J40" i="1"/>
  <c r="K40" i="1"/>
  <c r="L40" i="1"/>
  <c r="M40" i="1"/>
  <c r="H42" i="1"/>
  <c r="I42" i="1"/>
  <c r="J42" i="1"/>
  <c r="K42" i="1"/>
  <c r="L42" i="1"/>
  <c r="M42" i="1"/>
  <c r="H44" i="1"/>
  <c r="I44" i="1"/>
  <c r="J44" i="1"/>
  <c r="K44" i="1"/>
  <c r="L44" i="1"/>
  <c r="M44" i="1"/>
  <c r="H34" i="1"/>
  <c r="I34" i="1"/>
  <c r="J34" i="1"/>
  <c r="K34" i="1"/>
  <c r="L34" i="1"/>
  <c r="M34" i="1"/>
  <c r="H36" i="1"/>
  <c r="I36" i="1"/>
  <c r="J36" i="1"/>
  <c r="K36" i="1"/>
  <c r="L36" i="1"/>
  <c r="M36" i="1"/>
  <c r="H38" i="1"/>
  <c r="I38" i="1"/>
  <c r="J38" i="1"/>
  <c r="K38" i="1"/>
  <c r="L38" i="1"/>
  <c r="M38" i="1"/>
  <c r="G44" i="1"/>
  <c r="G42" i="1"/>
  <c r="G40" i="1"/>
  <c r="G38" i="1"/>
  <c r="G36" i="1"/>
  <c r="G34" i="1"/>
  <c r="L33" i="1" l="1"/>
  <c r="M73" i="1"/>
  <c r="M72" i="1" s="1"/>
  <c r="L73" i="1"/>
  <c r="L72" i="1" s="1"/>
  <c r="G73" i="1"/>
  <c r="G72" i="1" s="1"/>
  <c r="G19" i="1" l="1"/>
  <c r="M179" i="1"/>
  <c r="M174" i="1" s="1"/>
  <c r="L179" i="1"/>
  <c r="L174" i="1" s="1"/>
  <c r="G179" i="1"/>
  <c r="G174" i="1" s="1"/>
  <c r="H369" i="1" l="1"/>
  <c r="I369" i="1"/>
  <c r="J369" i="1"/>
  <c r="K369" i="1"/>
  <c r="M373" i="1"/>
  <c r="L373" i="1"/>
  <c r="G373" i="1"/>
  <c r="M370" i="1"/>
  <c r="L370" i="1"/>
  <c r="G370" i="1"/>
  <c r="M367" i="1"/>
  <c r="L367" i="1"/>
  <c r="G367" i="1"/>
  <c r="M365" i="1"/>
  <c r="L365" i="1"/>
  <c r="G365" i="1"/>
  <c r="M360" i="1"/>
  <c r="M359" i="1" s="1"/>
  <c r="M335" i="1" s="1"/>
  <c r="L360" i="1"/>
  <c r="L359" i="1" s="1"/>
  <c r="L335" i="1" s="1"/>
  <c r="G360" i="1"/>
  <c r="G359" i="1" s="1"/>
  <c r="G335" i="1" s="1"/>
  <c r="M333" i="1"/>
  <c r="M332" i="1" s="1"/>
  <c r="M331" i="1" s="1"/>
  <c r="L333" i="1"/>
  <c r="L332" i="1" s="1"/>
  <c r="L331" i="1" s="1"/>
  <c r="L330" i="1" s="1"/>
  <c r="G333" i="1"/>
  <c r="G332" i="1" s="1"/>
  <c r="G331" i="1" s="1"/>
  <c r="M328" i="1"/>
  <c r="M325" i="1" s="1"/>
  <c r="L328" i="1"/>
  <c r="L325" i="1" s="1"/>
  <c r="G328" i="1"/>
  <c r="G325" i="1" s="1"/>
  <c r="M323" i="1"/>
  <c r="L323" i="1"/>
  <c r="G323" i="1"/>
  <c r="M321" i="1"/>
  <c r="L321" i="1"/>
  <c r="G321" i="1"/>
  <c r="M319" i="1"/>
  <c r="L319" i="1"/>
  <c r="G319" i="1"/>
  <c r="M296" i="1"/>
  <c r="M293" i="1" s="1"/>
  <c r="M292" i="1" s="1"/>
  <c r="L296" i="1"/>
  <c r="L293" i="1" s="1"/>
  <c r="L292" i="1" s="1"/>
  <c r="G296" i="1"/>
  <c r="G293" i="1" s="1"/>
  <c r="G292" i="1" s="1"/>
  <c r="M283" i="1"/>
  <c r="L283" i="1"/>
  <c r="G283" i="1"/>
  <c r="M281" i="1"/>
  <c r="L281" i="1"/>
  <c r="G281" i="1"/>
  <c r="M270" i="1"/>
  <c r="L270" i="1"/>
  <c r="G270" i="1"/>
  <c r="G254" i="1" s="1"/>
  <c r="M250" i="1"/>
  <c r="M238" i="1" s="1"/>
  <c r="M237" i="1" s="1"/>
  <c r="L250" i="1"/>
  <c r="L238" i="1" s="1"/>
  <c r="L237" i="1" s="1"/>
  <c r="G250" i="1"/>
  <c r="G238" i="1" s="1"/>
  <c r="G237" i="1" s="1"/>
  <c r="H234" i="1"/>
  <c r="I234" i="1"/>
  <c r="J234" i="1"/>
  <c r="K234" i="1"/>
  <c r="L234" i="1"/>
  <c r="L233" i="1" s="1"/>
  <c r="L232" i="1" s="1"/>
  <c r="M234" i="1"/>
  <c r="M233" i="1" s="1"/>
  <c r="M232" i="1" s="1"/>
  <c r="G234" i="1"/>
  <c r="G233" i="1" s="1"/>
  <c r="G232" i="1" s="1"/>
  <c r="M202" i="1"/>
  <c r="M201" i="1" s="1"/>
  <c r="M193" i="1" s="1"/>
  <c r="L202" i="1"/>
  <c r="L201" i="1" s="1"/>
  <c r="L193" i="1" s="1"/>
  <c r="G202" i="1"/>
  <c r="G201" i="1" s="1"/>
  <c r="G193" i="1" s="1"/>
  <c r="M187" i="1"/>
  <c r="M186" i="1" s="1"/>
  <c r="M185" i="1" s="1"/>
  <c r="L187" i="1"/>
  <c r="L186" i="1" s="1"/>
  <c r="L185" i="1" s="1"/>
  <c r="G187" i="1"/>
  <c r="G186" i="1" s="1"/>
  <c r="G185" i="1" s="1"/>
  <c r="M182" i="1"/>
  <c r="M181" i="1" s="1"/>
  <c r="M170" i="1" s="1"/>
  <c r="L182" i="1"/>
  <c r="L181" i="1" s="1"/>
  <c r="L170" i="1" s="1"/>
  <c r="G182" i="1"/>
  <c r="G181" i="1" s="1"/>
  <c r="G170" i="1" s="1"/>
  <c r="M168" i="1"/>
  <c r="M167" i="1" s="1"/>
  <c r="L168" i="1"/>
  <c r="L167" i="1" s="1"/>
  <c r="G168" i="1"/>
  <c r="G167" i="1" s="1"/>
  <c r="M165" i="1"/>
  <c r="M164" i="1" s="1"/>
  <c r="L165" i="1"/>
  <c r="L164" i="1" s="1"/>
  <c r="G165" i="1"/>
  <c r="G164" i="1" s="1"/>
  <c r="M148" i="1"/>
  <c r="M145" i="1" s="1"/>
  <c r="L148" i="1"/>
  <c r="L145" i="1" s="1"/>
  <c r="G148" i="1"/>
  <c r="G145" i="1" s="1"/>
  <c r="M143" i="1"/>
  <c r="M133" i="1" s="1"/>
  <c r="L143" i="1"/>
  <c r="L133" i="1" s="1"/>
  <c r="G143" i="1"/>
  <c r="G133" i="1" s="1"/>
  <c r="H122" i="1"/>
  <c r="I122" i="1"/>
  <c r="J122" i="1"/>
  <c r="K122" i="1"/>
  <c r="L122" i="1"/>
  <c r="M122" i="1"/>
  <c r="G122" i="1"/>
  <c r="H119" i="1"/>
  <c r="I119" i="1"/>
  <c r="J119" i="1"/>
  <c r="K119" i="1"/>
  <c r="L119" i="1"/>
  <c r="M119" i="1"/>
  <c r="G119" i="1"/>
  <c r="H116" i="1"/>
  <c r="I116" i="1"/>
  <c r="J116" i="1"/>
  <c r="K116" i="1"/>
  <c r="L116" i="1"/>
  <c r="M116" i="1"/>
  <c r="G116" i="1"/>
  <c r="H113" i="1"/>
  <c r="I113" i="1"/>
  <c r="J113" i="1"/>
  <c r="K113" i="1"/>
  <c r="L113" i="1"/>
  <c r="M113" i="1"/>
  <c r="G113" i="1"/>
  <c r="H83" i="1"/>
  <c r="I83" i="1"/>
  <c r="J83" i="1"/>
  <c r="K83" i="1"/>
  <c r="M86" i="1"/>
  <c r="L86" i="1"/>
  <c r="G86" i="1"/>
  <c r="M84" i="1"/>
  <c r="M83" i="1" s="1"/>
  <c r="M82" i="1" s="1"/>
  <c r="L84" i="1"/>
  <c r="L83" i="1" s="1"/>
  <c r="L82" i="1" s="1"/>
  <c r="G84" i="1"/>
  <c r="G83" i="1" s="1"/>
  <c r="G82" i="1" s="1"/>
  <c r="M79" i="1"/>
  <c r="M71" i="1" s="1"/>
  <c r="M32" i="1" s="1"/>
  <c r="L79" i="1"/>
  <c r="L71" i="1" s="1"/>
  <c r="L32" i="1" s="1"/>
  <c r="L12" i="1" s="1"/>
  <c r="G79" i="1"/>
  <c r="G71" i="1" s="1"/>
  <c r="M69" i="1"/>
  <c r="M68" i="1" s="1"/>
  <c r="L69" i="1"/>
  <c r="L68" i="1" s="1"/>
  <c r="G69" i="1"/>
  <c r="G68" i="1" s="1"/>
  <c r="M65" i="1"/>
  <c r="L66" i="1"/>
  <c r="L65" i="1" s="1"/>
  <c r="G66" i="1"/>
  <c r="G65" i="1" s="1"/>
  <c r="M63" i="1"/>
  <c r="M62" i="1" s="1"/>
  <c r="L63" i="1"/>
  <c r="L62" i="1" s="1"/>
  <c r="G63" i="1"/>
  <c r="G62" i="1" s="1"/>
  <c r="G54" i="1"/>
  <c r="L54" i="1"/>
  <c r="M54" i="1"/>
  <c r="M52" i="1"/>
  <c r="L52" i="1"/>
  <c r="G52" i="1"/>
  <c r="M50" i="1"/>
  <c r="L50" i="1"/>
  <c r="G50" i="1"/>
  <c r="H46" i="1"/>
  <c r="I46" i="1"/>
  <c r="J46" i="1"/>
  <c r="K46" i="1"/>
  <c r="L46" i="1"/>
  <c r="M46" i="1"/>
  <c r="G46" i="1"/>
  <c r="M30" i="1"/>
  <c r="L30" i="1"/>
  <c r="G30" i="1"/>
  <c r="H28" i="1"/>
  <c r="I28" i="1"/>
  <c r="J28" i="1"/>
  <c r="K28" i="1"/>
  <c r="L28" i="1"/>
  <c r="M28" i="1"/>
  <c r="G28" i="1"/>
  <c r="G24" i="1"/>
  <c r="M22" i="1"/>
  <c r="L22" i="1"/>
  <c r="G22" i="1"/>
  <c r="H15" i="1"/>
  <c r="I15" i="1"/>
  <c r="J15" i="1"/>
  <c r="K15" i="1"/>
  <c r="L15" i="1"/>
  <c r="L14" i="1" s="1"/>
  <c r="L13" i="1" s="1"/>
  <c r="M15" i="1"/>
  <c r="M14" i="1" s="1"/>
  <c r="M13" i="1" s="1"/>
  <c r="G15" i="1"/>
  <c r="G14" i="1" s="1"/>
  <c r="G13" i="1" s="1"/>
  <c r="M98" i="1" l="1"/>
  <c r="M97" i="1" s="1"/>
  <c r="M96" i="1" s="1"/>
  <c r="L98" i="1"/>
  <c r="L97" i="1" s="1"/>
  <c r="L96" i="1" s="1"/>
  <c r="M231" i="1"/>
  <c r="G291" i="1"/>
  <c r="G309" i="1"/>
  <c r="G300" i="1" s="1"/>
  <c r="G330" i="1"/>
  <c r="M309" i="1"/>
  <c r="M300" i="1" s="1"/>
  <c r="M291" i="1" s="1"/>
  <c r="M330" i="1"/>
  <c r="L309" i="1"/>
  <c r="L300" i="1" s="1"/>
  <c r="L291" i="1" s="1"/>
  <c r="L231" i="1"/>
  <c r="L272" i="1"/>
  <c r="M272" i="1"/>
  <c r="G272" i="1"/>
  <c r="G253" i="1" s="1"/>
  <c r="G252" i="1" s="1"/>
  <c r="M184" i="1"/>
  <c r="G231" i="1"/>
  <c r="M163" i="1"/>
  <c r="M162" i="1" s="1"/>
  <c r="L184" i="1"/>
  <c r="G163" i="1"/>
  <c r="G162" i="1" s="1"/>
  <c r="G184" i="1"/>
  <c r="G33" i="1"/>
  <c r="G32" i="1" s="1"/>
  <c r="L163" i="1"/>
  <c r="L162" i="1" s="1"/>
  <c r="K17" i="1"/>
  <c r="G98" i="1"/>
  <c r="G97" i="1" s="1"/>
  <c r="G96" i="1" s="1"/>
  <c r="I17" i="1"/>
  <c r="L369" i="1"/>
  <c r="M17" i="1"/>
  <c r="M12" i="1" s="1"/>
  <c r="L17" i="1"/>
  <c r="H17" i="1"/>
  <c r="J17" i="1"/>
  <c r="G369" i="1"/>
  <c r="G18" i="1"/>
  <c r="G17" i="1" s="1"/>
  <c r="G364" i="1"/>
  <c r="M369" i="1"/>
  <c r="H89" i="1"/>
  <c r="I89" i="1"/>
  <c r="J89" i="1"/>
  <c r="K89" i="1"/>
  <c r="M90" i="1"/>
  <c r="L90" i="1"/>
  <c r="G90" i="1"/>
  <c r="M92" i="1"/>
  <c r="L92" i="1"/>
  <c r="G92" i="1"/>
  <c r="M94" i="1"/>
  <c r="L94" i="1"/>
  <c r="G94" i="1"/>
  <c r="M253" i="1" l="1"/>
  <c r="M252" i="1" s="1"/>
  <c r="M390" i="1" s="1"/>
  <c r="L253" i="1"/>
  <c r="L252" i="1" s="1"/>
  <c r="L390" i="1" s="1"/>
  <c r="G12" i="1"/>
  <c r="G390" i="1" s="1"/>
  <c r="G363" i="1"/>
  <c r="G362" i="1" s="1"/>
  <c r="L89" i="1"/>
  <c r="L88" i="1" s="1"/>
  <c r="L81" i="1" s="1"/>
  <c r="G89" i="1"/>
  <c r="G88" i="1" s="1"/>
  <c r="G81" i="1" s="1"/>
  <c r="M89" i="1"/>
  <c r="M88" i="1" s="1"/>
  <c r="M81" i="1" s="1"/>
</calcChain>
</file>

<file path=xl/sharedStrings.xml><?xml version="1.0" encoding="utf-8"?>
<sst xmlns="http://schemas.openxmlformats.org/spreadsheetml/2006/main" count="1424" uniqueCount="435">
  <si>
    <t xml:space="preserve">Целевая статья </t>
  </si>
  <si>
    <t>ГРБС</t>
  </si>
  <si>
    <t xml:space="preserve">Иные закупки товаров, работ и услуг для обеспечения  государственных (муниципальных) нужд </t>
  </si>
  <si>
    <t>Иные закупки товаров, работ и услуг для обеспечения  государственных (муниципальных) нужд</t>
  </si>
  <si>
    <t>Расходы на обеспечение функций органов местного самоуправления</t>
  </si>
  <si>
    <t>Уплата налогов, сборов и иных платежей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</si>
  <si>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</si>
  <si>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</si>
  <si>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</si>
  <si>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</si>
  <si>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Расходы на выплату персоналу казенных учреждений</t>
  </si>
  <si>
    <t>Социальные выплаты гражданам, кроме публичных нормативных обязательств</t>
  </si>
  <si>
    <t>Стипендии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</si>
  <si>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</si>
  <si>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</si>
  <si>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>Реализация расходных обязательств в части обеспечения выплаты заработной платы  работникам муниципальных учреждений</t>
  </si>
  <si>
    <t>Субсидии  бюджетным учреждениям</t>
  </si>
  <si>
    <t xml:space="preserve">Расходы на выплату персоналу казенных учреждений </t>
  </si>
  <si>
    <t>Детские дошкольные учреждения</t>
  </si>
  <si>
    <t xml:space="preserve">Субсидии  бюджетным учреждениям 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</si>
  <si>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</si>
  <si>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Школы-детские сады, школы начальные, неполные средние и средние</t>
  </si>
  <si>
    <t>Учреждения по внешкольной работе с детьми</t>
  </si>
  <si>
    <t>Расходы на выплату персоналу государственных (муниципальных) органов</t>
  </si>
  <si>
    <t>Обеспечение жильем молодых семей</t>
  </si>
  <si>
    <t xml:space="preserve">Расходы на выплату персоналу государственных (муниципальных) органов </t>
  </si>
  <si>
    <t>Реализация расходных обязательств в части выплаты заработной платы работникам муниципальных учреждений</t>
  </si>
  <si>
    <t>Природоохранные мероприятия</t>
  </si>
  <si>
    <t>Иные закупки товаров, работ и услуг для государственных (муниципальных) нужд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</si>
  <si>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</si>
  <si>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Выполнение проектно-изыскательских работ (ПИР), экспертиз</t>
  </si>
  <si>
    <t>Учреждения культуры</t>
  </si>
  <si>
    <t>Реализация мероприятий, направленных на развитие туризма</t>
  </si>
  <si>
    <t>Обеспечение деятельности органов местного самоуправления</t>
  </si>
  <si>
    <t>Бюджетные инвестиции</t>
  </si>
  <si>
    <t xml:space="preserve">Иные закупки товаров , работ и услуг для обеспечения государственных (муниципальных) нужд </t>
  </si>
  <si>
    <t>Всего по программам</t>
  </si>
  <si>
    <t>Вид  расхода</t>
  </si>
  <si>
    <t>07</t>
  </si>
  <si>
    <t>04</t>
  </si>
  <si>
    <t>01</t>
  </si>
  <si>
    <t>05</t>
  </si>
  <si>
    <t>03</t>
  </si>
  <si>
    <t>08</t>
  </si>
  <si>
    <t>06</t>
  </si>
  <si>
    <t>02</t>
  </si>
  <si>
    <t>09</t>
  </si>
  <si>
    <t>Сумма (тыс. рублей)</t>
  </si>
  <si>
    <t>01 0 00 00000</t>
  </si>
  <si>
    <t>01 2 00 00000</t>
  </si>
  <si>
    <t>01 2 01 00000</t>
  </si>
  <si>
    <t>01 4 02 00000</t>
  </si>
  <si>
    <t>01 4 03 00000</t>
  </si>
  <si>
    <t>01 4 00 00000</t>
  </si>
  <si>
    <t>01 4 04 00000</t>
  </si>
  <si>
    <t>01 4 01 00000</t>
  </si>
  <si>
    <t>01 4 01 70030</t>
  </si>
  <si>
    <t>02 0 00 00000</t>
  </si>
  <si>
    <r>
      <rPr>
        <b/>
        <sz val="12"/>
        <color theme="1"/>
        <rFont val="Times New Roman"/>
        <family val="1"/>
        <charset val="204"/>
      </rPr>
      <t>Распределение бюджетных ассигнований  на реализацию муниципальных программ округа</t>
    </r>
    <r>
      <rPr>
        <b/>
        <sz val="12"/>
        <color theme="1"/>
        <rFont val="Calibri"/>
        <family val="2"/>
        <charset val="204"/>
        <scheme val="minor"/>
      </rPr>
      <t xml:space="preserve">
на  2022  и плановый период 2023   и 2024 годов
</t>
    </r>
  </si>
  <si>
    <t>14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</si>
  <si>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</si>
  <si>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>10</t>
  </si>
  <si>
    <t>Повышение квалификации работников органов местного самоуправления округа</t>
  </si>
  <si>
    <t>Осуществление мероприятий по обеспечению безопасности на водных объектах</t>
  </si>
  <si>
    <t>Расходы на обеспечение первичных мер пожарной безопасности</t>
  </si>
  <si>
    <t>Расходы на реализацию прочих мероприятий по благоустройству</t>
  </si>
  <si>
    <t>Расходы на содержание мест захоронения</t>
  </si>
  <si>
    <t>Расходы на внедрение и (или) эксплуатацию аппаратно-программного комплекса «Безопасный город»</t>
  </si>
  <si>
    <t>13</t>
  </si>
  <si>
    <t>12</t>
  </si>
  <si>
    <t>11</t>
  </si>
  <si>
    <t>Субсидии  некоммерческим организациям (за исключением государственных (муниципальных) учреждений)</t>
  </si>
  <si>
    <t>Подготовка объектов теплоэнергетики  к работе в осенне-зимний период</t>
  </si>
  <si>
    <t>Раздел</t>
  </si>
  <si>
    <t>Под    раздел</t>
  </si>
  <si>
    <t>Осуществление отдельных государственных полномочий в соответствии с законом области от 15 декабря 2013 года № 2966-ОЗ «О наделении органов местного самоуправления отдельными государственными полномочиями по отлову и содержанию животных без владельцев»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</si>
  <si>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</si>
  <si>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</si>
  <si>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>Членский взнос в Ассоциацию «Совет муниципальных образований области»</t>
  </si>
  <si>
    <t>Выплаты за звание «Почетный гражданин округа»</t>
  </si>
  <si>
    <t>Субсидии автономным учреждениям</t>
  </si>
  <si>
    <t>Средства массовой информации</t>
  </si>
  <si>
    <t>Публичные нормативные обязательства гражданам несоциального характера</t>
  </si>
  <si>
    <t>Проведение мероприятий для детей и молодежи</t>
  </si>
  <si>
    <t>01 4 05 20590</t>
  </si>
  <si>
    <t>01 4 05 00000</t>
  </si>
  <si>
    <t>Поддержка Общероссийской общественной организации «Всероссийское общество инвалидов»</t>
  </si>
  <si>
    <t>Cоздание условий для занятий инвалидов, лиц с ограниченными возможностями здоровья физической культурой и спортом</t>
  </si>
  <si>
    <t>Субсидии юридическим лицам (кроме некоммерческих организаций), индивидуальным предпринимателям, физическим лицам</t>
  </si>
  <si>
    <t>Создание и (или) ремонт источников наружного водоснабжения для забора воды в целях пожаротушения</t>
  </si>
  <si>
    <t>01 2 01 S1940</t>
  </si>
  <si>
    <t>Расходы на обеспечение деятельности муниципального бюджетного учреждения «Благоустройство Междуречья»»</t>
  </si>
  <si>
    <t>Муниципальная программа «Развитие образования Междуреченского муниципального округа»</t>
  </si>
  <si>
    <t>Муниципальный проект «Развитие дошкольного, общего и дополнительного образования детей»</t>
  </si>
  <si>
    <t>01 4 01 10590</t>
  </si>
  <si>
    <t>01 4 01 13590</t>
  </si>
  <si>
    <t>01 4 01 72010</t>
  </si>
  <si>
    <t>Муниципальная программа «Совершенствование муниципального управления в Междуреченском муниципальном округе»</t>
  </si>
  <si>
    <t>03 0 00 00000</t>
  </si>
  <si>
    <t>03 4 00 00000</t>
  </si>
  <si>
    <t>03 4 01 00000</t>
  </si>
  <si>
    <t>04 0 00 00000</t>
  </si>
  <si>
    <t>05 0 00 00000</t>
  </si>
  <si>
    <t>Муниципальная программа «Дорожная сеть и транспортное обслуживание на территории Междуреченского муниципального округа»</t>
  </si>
  <si>
    <t>Муниципальный проект «Ремонт и капитальный ремонт автомобильных дорог местного значения, в том числе искусственных сооружений, обеспечивающих подъезд к земельным участкам, предоставляемым отдельным категориям граждан»</t>
  </si>
  <si>
    <t>Муниципальный проект «Проектно-изыскательские работы (ПИР), экспертизы»</t>
  </si>
  <si>
    <t>05 2 01 00000</t>
  </si>
  <si>
    <t>Комплекс процессных мероприятий «Содержание автомобильных дорог местного значения и искусственных сооружений на них»</t>
  </si>
  <si>
    <t>05 4 00 00000</t>
  </si>
  <si>
    <t>05 4 01 41200</t>
  </si>
  <si>
    <t>05 4 01 00000</t>
  </si>
  <si>
    <t>"Выполнение работ по содержанию  автомобильных дорог и искусственных сооружений</t>
  </si>
  <si>
    <t>Комплекс процессных мероприятий «Обеспечение доступности и качества транспортных услуг для населения»</t>
  </si>
  <si>
    <t>05 4 02 00000</t>
  </si>
  <si>
    <t>06  0 00 00000</t>
  </si>
  <si>
    <t>06 4 00 00000</t>
  </si>
  <si>
    <t>06 4 01 00000</t>
  </si>
  <si>
    <t>06 4 01 12590</t>
  </si>
  <si>
    <t>06 4 01 70030</t>
  </si>
  <si>
    <t>Комплексы процессных мероприятий</t>
  </si>
  <si>
    <t>Комплекс процессных мероприятий «Обеспечение исполнения бюджета округа на основе  принципов долгосрочной сбалансированности и устойчивости бюджета округа, повышения эффективности бюджетных расходов»</t>
  </si>
  <si>
    <t xml:space="preserve">Муниципальный проект «Поддержка деятельности социально ориентированных некоммерческих организаций, осуществляющих деятельность на территории Междуреченского муниципального округа» </t>
  </si>
  <si>
    <t>06 3 00 00000</t>
  </si>
  <si>
    <t>Финансовая поддержка ветеранских организаций</t>
  </si>
  <si>
    <t>06 3 01 60050</t>
  </si>
  <si>
    <t>Обеспечение деятельности казенного учреждения «Центр бюджетного учета и отчетности Междуреченского муниципального округа», как единого центра бюджетного (бухгалтерского) учета, соблюдение единой методологии бюджетного (бухгалтерского) учета для органов местного самоуправления и муниципальных учреждений округа</t>
  </si>
  <si>
    <t xml:space="preserve">Комплекс процессных мероприятий «Обеспечение реализации муниципальной программы «Управление муниципальными финансами Междуреченского муниципального округа»
</t>
  </si>
  <si>
    <t>06 4 02 00000</t>
  </si>
  <si>
    <t>«Обеспечение деятельности Управления финансов администрации Междуреченского муниципального округа, как ответственного исполнителя муниципальной программы»</t>
  </si>
  <si>
    <t>06 4 02 00190</t>
  </si>
  <si>
    <t>06 4 02 70030</t>
  </si>
  <si>
    <t>«Обеспечение деятельности контрольно-счетной комиссии Междуреченского муниципального округа»</t>
  </si>
  <si>
    <t>Муниципальная программа «Развитие культуры и туризма в Междуреченском муниципальном округе»</t>
  </si>
  <si>
    <t>07 0 00 00000</t>
  </si>
  <si>
    <t>08 0 00 00000</t>
  </si>
  <si>
    <t>"Осуществление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</si>
  <si>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>09 4 01 00000</t>
  </si>
  <si>
    <t>«Изготовление технических планов и кадастровых паспортов на объекты муниципальной собственности»</t>
  </si>
  <si>
    <t>Изготовление экспертных заключений о техническом состоянии объектов, находящихся в муниципальной собственности</t>
  </si>
  <si>
    <t>Муниципальная программа «Развитие территории Междуреченского муниципального округа Вологодской области»</t>
  </si>
  <si>
    <t>Комплекс процессных мероприятий «Обеспечение реализации муниципальной программы «Развитие территории Междуреченского муниципального округа»</t>
  </si>
  <si>
    <t>10 4 00 00000</t>
  </si>
  <si>
    <t>10 4 01 00000</t>
  </si>
  <si>
    <t>10 4 01 70030</t>
  </si>
  <si>
    <t>10 4 02 00000</t>
  </si>
  <si>
    <t>Комплекс процессных мероприятий "Обеспечение благоустройства территории Междуреченского муниципального округа"</t>
  </si>
  <si>
    <t>Комплекс процессных мероприятий «Обеспечение пожарной безопасности на территории Междуреченского муниципального округа»</t>
  </si>
  <si>
    <t>Реализация мероприятий по благоустройству дворовых территорий</t>
  </si>
  <si>
    <t>Муниципальный проект «Формирование современной городской среды на территории Междуреченского муниципального округа»</t>
  </si>
  <si>
    <t xml:space="preserve">Комплекс процессных мероприятий «Обеспечение безопасности и защита населения от чрезвычайных ситуаций»   </t>
  </si>
  <si>
    <t>на 2025 и плановый период 2026 и 2027 годы</t>
  </si>
  <si>
    <t>01 4 01 15590</t>
  </si>
  <si>
    <t>01 4 01 53031</t>
  </si>
  <si>
    <t>01 4 01 72020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</si>
  <si>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»</t>
  </si>
  <si>
    <t>Муниципальный проект «Развитие мобильной торговли в малонаселенных и (или) труднодоступных населенных пунктах»</t>
  </si>
  <si>
    <t xml:space="preserve">Комплекс процессных мероприятий
«Содействие развитию предпринимательской деятельности
в Междуреченском муниципальном округе»
</t>
  </si>
  <si>
    <t>02 4 00 00000</t>
  </si>
  <si>
    <t>02 4 01 80610</t>
  </si>
  <si>
    <t>01 1 00 00000</t>
  </si>
  <si>
    <t>01 1 01 00000</t>
  </si>
  <si>
    <t>"Обеспечение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организациях"</t>
  </si>
  <si>
    <t>01 1 Ю6 51790</t>
  </si>
  <si>
    <t>Муниципальные пректы, не связанные с национальными проектами</t>
  </si>
  <si>
    <t>01 2 01 S1070</t>
  </si>
  <si>
    <t xml:space="preserve">Строительство, реконструкция, капитальный ремонт, ремонт и благоустройство территорий образовательных организаций муниципальной собственности"
  </t>
  </si>
  <si>
    <t>01 2 01 S1490</t>
  </si>
  <si>
    <t>Реализация ключевых мероприятий в рамках укрупненных приоритетных направлений развития региональных систем образования в муниципальных общеобразовательных организациях</t>
  </si>
  <si>
    <t>01 2 01 S1540</t>
  </si>
  <si>
    <t>Обеспечение общеобразовательного процесса  в муниципальных образовательных организациях</t>
  </si>
  <si>
    <t>«Обеспечение выплат денежного вознаграждения за выполнение функций классного руководства педагогическим работникам»</t>
  </si>
  <si>
    <t>Комплекс процессных мероприятий "Обеспечение системы дошкольного, общего и дополнительного образования детей"</t>
  </si>
  <si>
    <t>Комплекс процессных мероприятий  «Организация  отдыха и оздоровления детей»</t>
  </si>
  <si>
    <t>Комплекс процессных мероприятий  «Содействие по временной занятости несовершеннолетних граждан в возрасте от 14 до 18 лет в свободное от учебы время и каникулярный период»</t>
  </si>
  <si>
    <t>Обеспечение условий для трудоустройства детей в возрасте от 14 до 18 лет в свободное от учебы время и каникулярный период"</t>
  </si>
  <si>
    <t>Комплекс процессных мероприятий «Привлечение молодых специалистов для работы в муниципальных образовательных организациях Междуреченского муниципального округа»</t>
  </si>
  <si>
    <t>01 4 02 27020</t>
  </si>
  <si>
    <t>01 4 03 24010</t>
  </si>
  <si>
    <t>01 4 04 83040</t>
  </si>
  <si>
    <t xml:space="preserve">Персонифицированное финансирование дополнительного образования </t>
  </si>
  <si>
    <t>Комплекс процессных мероприятий  «Обеспечение создания условий для реализации муниципальной программы»</t>
  </si>
  <si>
    <t>01 4 05 00190</t>
  </si>
  <si>
    <t>01 4 05 70030</t>
  </si>
  <si>
    <t>Наименование программы</t>
  </si>
  <si>
    <t>03 4 01 00190</t>
  </si>
  <si>
    <t>03 4 01 72190</t>
  </si>
  <si>
    <t xml:space="preserve">03 4 01 72311      </t>
  </si>
  <si>
    <t>03 4 01 72312</t>
  </si>
  <si>
    <t xml:space="preserve">03 4 01 72315      </t>
  </si>
  <si>
    <t xml:space="preserve">03 4 01 21030 </t>
  </si>
  <si>
    <t xml:space="preserve">03 4 01 21050 </t>
  </si>
  <si>
    <t>03 4 02 00000</t>
  </si>
  <si>
    <t>03 4 03 00000</t>
  </si>
  <si>
    <t xml:space="preserve">Комплекс процессных мероприятий «Обеспечение деятельности  органов местного самоуправления округа»
</t>
  </si>
  <si>
    <t>03 4 01 70030</t>
  </si>
  <si>
    <t>03 4 01 23060</t>
  </si>
  <si>
    <t>03 4 02 83010</t>
  </si>
  <si>
    <t>03 4 02 83030</t>
  </si>
  <si>
    <t>03 4 02 83050</t>
  </si>
  <si>
    <t>03 4 03 70030</t>
  </si>
  <si>
    <t>Обеспечение деятельности многофункциональных центров предоставления государственных и муниципальных услуг</t>
  </si>
  <si>
    <t>03 4 04 70030</t>
  </si>
  <si>
    <t>03 4 05 00000</t>
  </si>
  <si>
    <t>03 4 05 00590</t>
  </si>
  <si>
    <t>03 4 04 12590</t>
  </si>
  <si>
    <t>03 4 04 00000</t>
  </si>
  <si>
    <t>03 4 03 82250</t>
  </si>
  <si>
    <t>03 4 03 72250</t>
  </si>
  <si>
    <t>Муниципальные проекты, не связанные с национальными пректами</t>
  </si>
  <si>
    <t>02 2 01 00000</t>
  </si>
  <si>
    <t>Оказание финансовой поддержки в виде  субсидии на развитие мобильной торговли в малонаселенных и труднодоступных населенных пунктах путем компенсации организациям любых форм собственности и индивидуальным предпринимателям, осуществляющим мобильную торговлю, части затрат на горюче-смазочные материалы, произведенных при доставке продовольственных товаров в малонаселенных и (или) труднодоступные населенные пункты</t>
  </si>
  <si>
    <t>Оказание финансовой поддержки в виде  субсидии на возмещение части затрат организациям любых форм собственности и индивидуальным предпринимателям, занимающимся доставкой товаров  в социально значимые магазины в малонаселенных и (или) труднодоступных населенных пунктах Междуреченского муниципального округа</t>
  </si>
  <si>
    <t>02 2 01 S1250</t>
  </si>
  <si>
    <t>02 2 01 S1251</t>
  </si>
  <si>
    <t>«Организация обучающих и информационных семинаров, тренингов, круглых столов по актуальным темам» для субъектов малого и среднего предпринимательства, субъектов социального предпринимательства,   физических лиц, не являющихся индивидуальными предпринимателями и применяющим специальный налоговый режим «Налог на профессиональный доход»</t>
  </si>
  <si>
    <t>"Организация и привлечение субъектов малого и среднего предпринимательства, субъектов социального предпринимательства,   физических лиц, не являющихся индивидуальными предпринимателями и применяющим специальный налоговый режим «Налог на профессиональный доход»  для участия в районных и областных выставках, ярмарках и конкурсах</t>
  </si>
  <si>
    <t>"Организация и проведение мероприятий по подведению итогов деятельности за год, мероприятий, посвященных профессиональным датам, награждение лучших субъектов малого и среднего предпринимательства, социального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 »</t>
  </si>
  <si>
    <t>01 4 01 50501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</si>
  <si>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</si>
  <si>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Обеспечение условий для отдыха детей и их оздоровления"</t>
  </si>
  <si>
    <t>Обеспечение предоставления мер социальной поддержки в виде стипендии гражданам, обучающимся по образовательным программам высшего образования по очной форме обучения и заключившим договор о целевом обучении с органами местного самоуправления Междуреченского  муниципального округа</t>
  </si>
  <si>
    <t>01 4 01 27020</t>
  </si>
  <si>
    <t>Муниципальная программа «Развитие физической культуры и спорта в Междуреченском муниципальном округе»</t>
  </si>
  <si>
    <t>04 4 00 00000</t>
  </si>
  <si>
    <t>04 4 01 00000</t>
  </si>
  <si>
    <t>04 4 01 20600</t>
  </si>
  <si>
    <t>04 2 00 00000</t>
  </si>
  <si>
    <t>Муниципальные проекты, не связанные с национальными проектами</t>
  </si>
  <si>
    <t>Комплексы процесных мероприятий</t>
  </si>
  <si>
    <t>Муницильные проекты</t>
  </si>
  <si>
    <t>05 3 00 00000</t>
  </si>
  <si>
    <t>05 3 01 00000</t>
  </si>
  <si>
    <t>05 3 01 41101</t>
  </si>
  <si>
    <t>Подготовка автомобильных дорог и исскусственных сооружений к прохождению паводка, а также ликвидация причиненного ущерба в послепаводковый период</t>
  </si>
  <si>
    <t>05 4 01 20700</t>
  </si>
  <si>
    <t xml:space="preserve"> "Правовое оформление дорог местного значения"</t>
  </si>
  <si>
    <t>05 4 01 20300</t>
  </si>
  <si>
    <t>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</si>
  <si>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07 3 00 00000</t>
  </si>
  <si>
    <t>07 3 01 72300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</si>
  <si>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округа»</t>
  </si>
  <si>
    <t>Муниципальные проекты</t>
  </si>
  <si>
    <t>07 4 00 00000</t>
  </si>
  <si>
    <t>07 4 01 20510</t>
  </si>
  <si>
    <t>07 4 01 20520</t>
  </si>
  <si>
    <t>07 4 01  20530</t>
  </si>
  <si>
    <t>07 4 01 20530</t>
  </si>
  <si>
    <t xml:space="preserve">Организация, выполнения кадастровых работ, в том числе комплексных в отношении земельных участков </t>
  </si>
  <si>
    <t>07 4 01 20540</t>
  </si>
  <si>
    <t>07 4 01 S5110</t>
  </si>
  <si>
    <t>07 4 01 80660</t>
  </si>
  <si>
    <t>08 4 00 00000</t>
  </si>
  <si>
    <t>«Подготовка сил и средств для защиты населения при чрезвычайных ситуациях»</t>
  </si>
  <si>
    <t>08 4 01 00000</t>
  </si>
  <si>
    <t>08 4 01 20230</t>
  </si>
  <si>
    <t xml:space="preserve">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</si>
  <si>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>08 4 01 81060</t>
  </si>
  <si>
    <t>«Обеспечение деятельности единой  дежурно-диспетчерской службы»</t>
  </si>
  <si>
    <t>08 4 01 00190</t>
  </si>
  <si>
    <t>08 4 01 70030</t>
  </si>
  <si>
    <t>08 4 01 94590</t>
  </si>
  <si>
    <t>08 4 01 81280</t>
  </si>
  <si>
    <t>08 4 01 S1060</t>
  </si>
  <si>
    <t>08 4 02 00000</t>
  </si>
  <si>
    <t>08 4 02 20110</t>
  </si>
  <si>
    <t>08 4 02 72314</t>
  </si>
  <si>
    <t>08 4 02 72110</t>
  </si>
  <si>
    <t>08 4 02 72230</t>
  </si>
  <si>
    <t>08 4 02 S1400</t>
  </si>
  <si>
    <t>08 4 03 00000</t>
  </si>
  <si>
    <t xml:space="preserve"> "Профилактика преступлений и иных правонарушений" </t>
  </si>
  <si>
    <t>08 4 03 23060</t>
  </si>
  <si>
    <t xml:space="preserve">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</si>
  <si>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08 4 03 23080</t>
  </si>
  <si>
    <t>09 0 00 00000</t>
  </si>
  <si>
    <t>Расходы на обустройство детских и спортивных площадок</t>
  </si>
  <si>
    <t>09 4 00 00000</t>
  </si>
  <si>
    <t>«Обеспечение деятельности Управления по развитию территории администрации Междуреченского муниципального округа»</t>
  </si>
  <si>
    <t>09 4 01 00190</t>
  </si>
  <si>
    <t>09 4 01 70030</t>
  </si>
  <si>
    <t>09 4 02 00000</t>
  </si>
  <si>
    <t>«Обеспечение деятельности муниципального бюджетного учреждения «Благоустройство Междуречья»»</t>
  </si>
  <si>
    <t>09 4 02 25040</t>
  </si>
  <si>
    <t>09 4 02 70030</t>
  </si>
  <si>
    <t>09 4 02 25030</t>
  </si>
  <si>
    <t>Расходы на обустройство контейнерных площадок</t>
  </si>
  <si>
    <t>09 4 02 S1100</t>
  </si>
  <si>
    <t>09 4 02 S1090</t>
  </si>
  <si>
    <t>Обустройство систем уличного освещения</t>
  </si>
  <si>
    <t>09 4 02 S3350</t>
  </si>
  <si>
    <t>09 4 03 00000</t>
  </si>
  <si>
    <t>09 4 03 S1810</t>
  </si>
  <si>
    <t>09 4 03 23010</t>
  </si>
  <si>
    <t>10 0 00 00000</t>
  </si>
  <si>
    <t>Комплекс процессных мероприятий «Музей и постоянные выставки»</t>
  </si>
  <si>
    <t>10 4 01 01590</t>
  </si>
  <si>
    <t>10 4 02 20430</t>
  </si>
  <si>
    <t>10 4 03 15590</t>
  </si>
  <si>
    <t>10 4 03 70030</t>
  </si>
  <si>
    <t>10 4 04 00000</t>
  </si>
  <si>
    <t>10 4 04 01590</t>
  </si>
  <si>
    <t>10 4 04 70030</t>
  </si>
  <si>
    <t>10 4 05 00000</t>
  </si>
  <si>
    <t>10 4 05 01590</t>
  </si>
  <si>
    <t>10 4 05 70030</t>
  </si>
  <si>
    <t>Муниципальный проект «Обеспечение проведения капитальных ремонтов библиотек в сельских населенных пунктах»</t>
  </si>
  <si>
    <t>Обеспечение проведения капитальных ремонтов библиотек в сельских населенных пунктах</t>
  </si>
  <si>
    <t xml:space="preserve">Комплекс процессных мероприятий «Модернизации библиотек в части комплектования книжных
фондов  библиотек муниципальных образований»
</t>
  </si>
  <si>
    <t>10 4 06 00000</t>
  </si>
  <si>
    <t>10 4 06 S1960</t>
  </si>
  <si>
    <t>Муниципальная программа «Развитие и модернизация жилищно-коммунального хозяйства на территории Междуреченского муниципального округа»</t>
  </si>
  <si>
    <t>11 0 00 00000</t>
  </si>
  <si>
    <t>Муниципальные проекты, связанные с национальными проектами</t>
  </si>
  <si>
    <t>02 4 01 00000</t>
  </si>
  <si>
    <t>02 04 01 80640</t>
  </si>
  <si>
    <t>Доплаты к пенсиям муниципальных служащих</t>
  </si>
  <si>
    <t>Организация и проведение официальных  физкультурных, спортивных  (физкультурно-оздоровительных) мероприятий</t>
  </si>
  <si>
    <t xml:space="preserve">Комплекс процессных мероприятий «Вовлечение населения в занятия физической культурой и спортом в МБУ ФОК «Сухона» </t>
  </si>
  <si>
    <t>04 4 02 00000</t>
  </si>
  <si>
    <t>Обеспечение деятельности муниципального учреждения</t>
  </si>
  <si>
    <t>04 4 02 00590</t>
  </si>
  <si>
    <t>04 4 02 70030</t>
  </si>
  <si>
    <t>04 2 01 00000</t>
  </si>
  <si>
    <t>Муниципальный проект "Развитие спорта высших достижений, системы подготовки спортивного резерва и массового спорта"</t>
  </si>
  <si>
    <t>04 2 01 S1610</t>
  </si>
  <si>
    <t>Муниципальный проект "Развитие инфраструктуры и укрепление материально-технической базы спортивных объектов муниципальной и областной собственности"</t>
  </si>
  <si>
    <t>04 2 02 00000</t>
  </si>
  <si>
    <t>Укрепление материально-технической базы муниципальных физкультурно-спортивных организаций</t>
  </si>
  <si>
    <t>04 2 02 S1040</t>
  </si>
  <si>
    <t>Проведение мероприятий по антитеррористической защищенности объектов физической культуры и спорта</t>
  </si>
  <si>
    <t>04 4 02 S1160</t>
  </si>
  <si>
    <t>05 2 00 00000</t>
  </si>
  <si>
    <t>Муниципальный проект «Предоставление единовременной денежной выплаты взамен предоставления земельного участка гражданам, имеющим трех и более детей»</t>
  </si>
  <si>
    <t>07 4 01 00000</t>
  </si>
  <si>
    <t>Социальные выплаты гражданам, кроме публичных нормативных  обязательств</t>
  </si>
  <si>
    <t>01 2 01 L3040</t>
  </si>
  <si>
    <t>Улучшение жилищных условий граждан, проживающих проживающих на сельских территориях</t>
  </si>
  <si>
    <t>Проектирование и строительство распределительных газовых сетей</t>
  </si>
  <si>
    <t>"Создание агроклассов и (или) лесных классов в образовательных организациях округа"</t>
  </si>
  <si>
    <t>Поддержка одаренных детей и талантливой молодежи</t>
  </si>
  <si>
    <t>Другие вопросы в области образования</t>
  </si>
  <si>
    <t>Повышение квалификации муниципальных служащих органов местного самоуправления округа</t>
  </si>
  <si>
    <t>03 4 01 20230</t>
  </si>
  <si>
    <t xml:space="preserve">Комплекс процессных мероприятий «Совершенствование предоставления государственных  и муниципальных услуг»
</t>
  </si>
  <si>
    <t>Комплекс процессных мероприятий  «Развитие туризма в Междуреченском муниципальном округе</t>
  </si>
  <si>
    <t xml:space="preserve">Комплекс процессных мероприятий "Обеспечение выполнения муниципального задания учреждением дополнительного образования в сфере культуры округа"
</t>
  </si>
  <si>
    <t xml:space="preserve">Комплекс процессных мероприятий
«Совершенствование системы управления муниципальным имуществом и земельными ресурсами Междуреченского муниципального округа»
</t>
  </si>
  <si>
    <t>Оценка стоимости годовой арендной платы и рыночной стоимости</t>
  </si>
  <si>
    <t xml:space="preserve">Организация предоставления дополнительного образования детям в муниципальных образовательных организациях </t>
  </si>
  <si>
    <t>Проведение мероприятий, по предотвращению распростанения  сорного растения борщевик Сосновского</t>
  </si>
  <si>
    <t>Комплекс процессных мероприятий «Профилактика правонарушений»</t>
  </si>
  <si>
    <t>05 4 02 S1370</t>
  </si>
  <si>
    <t>02 4 01 80650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</si>
  <si>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</si>
  <si>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Муниципальный проект "Создание условий для обеспечения доступным и комфортным жильем населения округа"</t>
  </si>
  <si>
    <t>11 2 00 00000</t>
  </si>
  <si>
    <t>11 2 01 00000</t>
  </si>
  <si>
    <t>11 2 01 L4970</t>
  </si>
  <si>
    <t>11 2 01 L5764</t>
  </si>
  <si>
    <t>Муниципальный проект "Развитие коммунального хозяйства на территории округа"</t>
  </si>
  <si>
    <t>11 2 02 00000</t>
  </si>
  <si>
    <t>11 2 02 S3120</t>
  </si>
  <si>
    <t>11 4 01 00000</t>
  </si>
  <si>
    <t>11 4 01 20510</t>
  </si>
  <si>
    <t>11 4 01 25010</t>
  </si>
  <si>
    <t xml:space="preserve">05 </t>
  </si>
  <si>
    <t>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</si>
  <si>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11 4 01 20530</t>
  </si>
  <si>
    <t>Комплекс процессных мероприятий "Содержание имущества, находящегося в собственности округа"</t>
  </si>
  <si>
    <t>11 4 02 00000</t>
  </si>
  <si>
    <t>Комплекс процессных мероприятий "Модернизация коммунальной инфраструктуры округа»</t>
  </si>
  <si>
    <t>Мероприятия по модернизации коммунальной инфраструктуры округа</t>
  </si>
  <si>
    <t>11 4 02 25050</t>
  </si>
  <si>
    <t>Техническое обслуживание и аварийно-диспетчерское обслуживание построенных распредели- тельных газопроводов</t>
  </si>
  <si>
    <t>11 4 02 20500</t>
  </si>
  <si>
    <t>Мероприятия в целях выполнения капитального ремонта муниципального жилищного фонда</t>
  </si>
  <si>
    <t>11 4 00 00000</t>
  </si>
  <si>
    <t xml:space="preserve"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
  </t>
  </si>
  <si>
    <t>10 2 00 00000</t>
  </si>
  <si>
    <t>10 2 01 00000</t>
  </si>
  <si>
    <t>10 2 01 S1960</t>
  </si>
  <si>
    <t>Мероприятия, направленные на совершенствование механизмов предупреждения нарушений законодательства о противодействии коррупции</t>
  </si>
  <si>
    <t>Комплекс процессных мероприятий "Предосталение мер социальной поддержкиотдельным категориям  гражданам"</t>
  </si>
  <si>
    <t>06 3 01 00000</t>
  </si>
  <si>
    <t>06 3 01 20630</t>
  </si>
  <si>
    <t xml:space="preserve">Комплекс процессных мероприятий «Обеспечение организации и проведения мероприятий на территории округа по месту жительства и (или) отдыха организованных занятий граждан физической культуры» </t>
  </si>
  <si>
    <t>04 4 03 00000</t>
  </si>
  <si>
    <t>04 4 03 S1760</t>
  </si>
  <si>
    <t xml:space="preserve">Комплекс процессных мероприятий «Физическое воспитание и обеспечение организации и проведения физкультурных мероприятий и массовых спортивных мероприятий»
</t>
  </si>
  <si>
    <t>Муниципальная программа «Управление муниципальными финансами Междуреченского муниципального округа»</t>
  </si>
  <si>
    <t>05 2 01 SД150</t>
  </si>
  <si>
    <t xml:space="preserve">Муниципальный проект «Педагоги и наставники» </t>
  </si>
  <si>
    <t>00</t>
  </si>
  <si>
    <t>Обеспечение деятельности управления образования администрации округа</t>
  </si>
  <si>
    <t>03 4 02 83020</t>
  </si>
  <si>
    <t>03 4 02 83060</t>
  </si>
  <si>
    <t>10 4 03 000000</t>
  </si>
  <si>
    <t xml:space="preserve">Комплек процессных мероприятий «Предоставление населению услуг в сфере культуры, организация культурного досуга и отдыха»      </t>
  </si>
  <si>
    <t>11 2 02 SТ100</t>
  </si>
  <si>
    <t>2025 год</t>
  </si>
  <si>
    <t>2026  год</t>
  </si>
  <si>
    <t>2027 год</t>
  </si>
  <si>
    <t xml:space="preserve">Комплекс процессных мероприятий «Обеспечение выполнения функций по обслуживанию органов местного самоуправления и подведомственных организаций»
</t>
  </si>
  <si>
    <t>Организация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</si>
  <si>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Имущественный взнос в некоммерческую организацию «Фонд капитального ремонта многоквартирных домов»</t>
  </si>
  <si>
    <t>11 4 01 62100</t>
  </si>
  <si>
    <t>Содержание и обслуживание щества казны (коммунальные услуги пустующих жилых помещений)</t>
  </si>
  <si>
    <t>02 2 00 00000</t>
  </si>
  <si>
    <t>«Оплата коммунальных услуг пустующих нежилых помещений, транспортного налога»</t>
  </si>
  <si>
    <t>Комплекс процессных мероприятий «Экологическая безопасность и защита населения от болезней, общих для человека и животных,предотвращение распространение сорного растения борщевик Сосновского»</t>
  </si>
  <si>
    <t>Единовременные  денежные выплата лицам, заключившим контракт о прохождении военной службы в Вооруженных Силах РФ</t>
  </si>
  <si>
    <t>Обеспечение мер социальной поддержки отдельным категориям граждан, проживающих и работающих в сельской местости, в том числе вышедшим на пенсию</t>
  </si>
  <si>
    <t>Выплаты семьям участников СВО (на дрова)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</si>
  <si>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</si>
  <si>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 xml:space="preserve">Комплекс процессных мероприятий «Создание условий для развития печатного средства массовой информации Междуреченского муниципального округа – газеты «Междуречье»
</t>
  </si>
  <si>
    <t>Осуществление мероприятий по организации деятельности аварийно-спасательных служб и (или) аварийно-спасательных формирований, и иные мероприятия по защите населения и территории муниципального образования от чрезвычайных ситуаций природного и техногенного характера</t>
  </si>
  <si>
    <t>Муниципальная  программа «Обеспечение комплексной безопасности жизнедеятельности населения Междуреченского муниципального округа»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</si>
  <si>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</si>
  <si>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Обеспечение предоставления обучающимся с ограниченными возможностями здоровья  двухразового бесплатного питания (при обучении их индивидуально на дому - денежная компенсация на питание)</t>
  </si>
  <si>
    <t>09 2 00 00000</t>
  </si>
  <si>
    <t>09 2 01 00000</t>
  </si>
  <si>
    <t>09 2 01 55551</t>
  </si>
  <si>
    <t>09 2 01 S1553</t>
  </si>
  <si>
    <t>09 2 01 41101</t>
  </si>
  <si>
    <t>09 4 02 25041</t>
  </si>
  <si>
    <t>07 3 01 00000</t>
  </si>
  <si>
    <t>«Выполнение проектно-изыскательских работ (ПИР), экспертиз»</t>
  </si>
  <si>
    <t>Комплекса процессных мероприятий «Создание условий для развития библиотечного дела и популяризации чтения»</t>
  </si>
  <si>
    <t>Расходы на комплектование книжных фондов библиотек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</si>
  <si>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</si>
  <si>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</si>
  <si>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</t>
  </si>
  <si>
    <t>Осуществление отдельных государственных полномочий в  соответствии с законом области от 28 июня 2006 года № 1465-ОЗ «О наделении органов местного самоуправления  отдельными государственными полномочиями в сфере охраны окружающей среды»</t>
  </si>
  <si>
    <t xml:space="preserve"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</t>
  </si>
  <si>
    <t>Приложение 7                                                           к решению Представительного Собрания округа «О бюджете округа на  2025 год и плановый период 2026 и 2027 годов»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</si>
</sst>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&quot;₽&quot;"/>
    <numFmt numFmtId="166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 readingOrder="2"/>
    </xf>
    <xf numFmtId="1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top" wrapText="1"/>
    </xf>
    <xf numFmtId="165" fontId="1" fillId="2" borderId="1" xfId="0" applyNumberFormat="1" applyFont="1" applyFill="1" applyBorder="1" applyAlignment="1">
      <alignment vertical="top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 readingOrder="2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164" fontId="1" fillId="0" borderId="1" xfId="0" applyNumberFormat="1" applyFont="1" applyBorder="1" applyAlignment="1">
      <alignment horizontal="center" vertical="center" wrapText="1" readingOrder="2"/>
    </xf>
    <xf numFmtId="164" fontId="2" fillId="0" borderId="1" xfId="0" applyNumberFormat="1" applyFont="1" applyBorder="1" applyAlignment="1">
      <alignment horizontal="center" vertical="center" wrapText="1" readingOrder="2"/>
    </xf>
    <xf numFmtId="166" fontId="6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 wrapText="1" readingOrder="2"/>
    </xf>
    <xf numFmtId="164" fontId="2" fillId="0" borderId="1" xfId="0" applyNumberFormat="1" applyFont="1" applyBorder="1" applyAlignment="1">
      <alignment horizontal="center" vertical="center" wrapText="1" readingOrder="2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Border="1" applyAlignment="1"/>
    <xf numFmtId="0" fontId="4" fillId="0" borderId="1" xfId="0" applyFont="1" applyBorder="1" applyAlignment="1">
      <alignment horizontal="center" vertical="top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6" fontId="6" fillId="0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6"/>
  <sheetViews>
    <sheetView tabSelected="1" zoomScale="110" zoomScaleNormal="110" workbookViewId="0">
      <selection activeCell="L12" sqref="L12"/>
    </sheetView>
  </sheetViews>
  <sheetFormatPr defaultRowHeight="15" x14ac:dyDescent="0.25"/>
  <cols>
    <col min="1" max="1" width="29" customWidth="1"/>
    <col min="2" max="2" width="15.140625" style="1" customWidth="1"/>
    <col min="3" max="3" width="9.140625" style="1"/>
    <col min="4" max="4" width="7" style="1" customWidth="1"/>
    <col min="5" max="5" width="7.42578125" style="1" customWidth="1"/>
    <col min="6" max="6" width="7.7109375" style="1" customWidth="1"/>
    <col min="7" max="7" width="11.140625" style="1" customWidth="1"/>
    <col min="8" max="10" width="8.85546875" style="1" hidden="1" customWidth="1"/>
    <col min="11" max="11" width="3.7109375" style="1" hidden="1" customWidth="1"/>
    <col min="12" max="12" width="11.85546875" style="1" customWidth="1"/>
    <col min="13" max="13" width="11.5703125" style="1" customWidth="1"/>
  </cols>
  <sheetData>
    <row r="1" spans="1:13" x14ac:dyDescent="0.25">
      <c r="F1" s="90" t="s">
        <v>434</v>
      </c>
      <c r="G1" s="90"/>
      <c r="H1" s="90"/>
      <c r="I1" s="90"/>
      <c r="J1" s="90"/>
      <c r="K1" s="90"/>
      <c r="L1" s="90"/>
      <c r="M1" s="90"/>
    </row>
    <row r="2" spans="1:13" x14ac:dyDescent="0.25">
      <c r="F2" s="90"/>
      <c r="G2" s="90"/>
      <c r="H2" s="90"/>
      <c r="I2" s="90"/>
      <c r="J2" s="90"/>
      <c r="K2" s="90"/>
      <c r="L2" s="90"/>
      <c r="M2" s="90"/>
    </row>
    <row r="3" spans="1:13" ht="35.25" customHeight="1" x14ac:dyDescent="0.25">
      <c r="F3" s="90"/>
      <c r="G3" s="90"/>
      <c r="H3" s="90"/>
      <c r="I3" s="90"/>
      <c r="J3" s="90"/>
      <c r="K3" s="90"/>
      <c r="L3" s="90"/>
      <c r="M3" s="90"/>
    </row>
    <row r="4" spans="1:13" ht="14.45" customHeight="1" x14ac:dyDescent="0.25">
      <c r="A4" s="91" t="s">
        <v>58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3" ht="15.75" x14ac:dyDescent="0.25">
      <c r="A5" s="92" t="s">
        <v>150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3" x14ac:dyDescent="0.25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1:13" x14ac:dyDescent="0.25">
      <c r="A7" s="86" t="s">
        <v>183</v>
      </c>
      <c r="B7" s="86" t="s">
        <v>0</v>
      </c>
      <c r="C7" s="86" t="s">
        <v>1</v>
      </c>
      <c r="D7" s="86" t="s">
        <v>73</v>
      </c>
      <c r="E7" s="86" t="s">
        <v>74</v>
      </c>
      <c r="F7" s="86" t="s">
        <v>37</v>
      </c>
      <c r="G7" s="94" t="s">
        <v>47</v>
      </c>
      <c r="H7" s="94"/>
      <c r="I7" s="94"/>
      <c r="J7" s="94"/>
      <c r="K7" s="94"/>
      <c r="L7" s="94"/>
      <c r="M7" s="94"/>
    </row>
    <row r="8" spans="1:13" ht="12" customHeight="1" x14ac:dyDescent="0.25">
      <c r="A8" s="86"/>
      <c r="B8" s="87"/>
      <c r="C8" s="86"/>
      <c r="D8" s="87"/>
      <c r="E8" s="87"/>
      <c r="F8" s="87"/>
      <c r="G8" s="94"/>
      <c r="H8" s="94"/>
      <c r="I8" s="94"/>
      <c r="J8" s="94"/>
      <c r="K8" s="94"/>
      <c r="L8" s="94"/>
      <c r="M8" s="94"/>
    </row>
    <row r="9" spans="1:13" x14ac:dyDescent="0.25">
      <c r="A9" s="86"/>
      <c r="B9" s="87"/>
      <c r="C9" s="86"/>
      <c r="D9" s="87"/>
      <c r="E9" s="87"/>
      <c r="F9" s="87"/>
      <c r="G9" s="86" t="s">
        <v>399</v>
      </c>
      <c r="H9" s="86"/>
      <c r="I9" s="86"/>
      <c r="J9" s="86"/>
      <c r="K9" s="86"/>
      <c r="L9" s="86" t="s">
        <v>400</v>
      </c>
      <c r="M9" s="86" t="s">
        <v>401</v>
      </c>
    </row>
    <row r="10" spans="1:13" x14ac:dyDescent="0.25">
      <c r="A10" s="86"/>
      <c r="B10" s="87"/>
      <c r="C10" s="86"/>
      <c r="D10" s="87"/>
      <c r="E10" s="87"/>
      <c r="F10" s="87"/>
      <c r="G10" s="86"/>
      <c r="H10" s="86"/>
      <c r="I10" s="86"/>
      <c r="J10" s="86"/>
      <c r="K10" s="86"/>
      <c r="L10" s="86"/>
      <c r="M10" s="87"/>
    </row>
    <row r="11" spans="1:13" x14ac:dyDescent="0.25">
      <c r="A11" s="76">
        <v>1</v>
      </c>
      <c r="B11" s="76">
        <v>2</v>
      </c>
      <c r="C11" s="76">
        <v>3</v>
      </c>
      <c r="D11" s="76">
        <v>4</v>
      </c>
      <c r="E11" s="76">
        <v>5</v>
      </c>
      <c r="F11" s="76">
        <v>6</v>
      </c>
      <c r="G11" s="76">
        <v>7</v>
      </c>
      <c r="H11" s="76"/>
      <c r="I11" s="76"/>
      <c r="J11" s="76"/>
      <c r="K11" s="76"/>
      <c r="L11" s="76">
        <v>8</v>
      </c>
      <c r="M11" s="76">
        <v>9</v>
      </c>
    </row>
    <row r="12" spans="1:13" ht="54.75" customHeight="1" x14ac:dyDescent="0.25">
      <c r="A12" s="44" t="s">
        <v>92</v>
      </c>
      <c r="B12" s="13" t="s">
        <v>48</v>
      </c>
      <c r="C12" s="13"/>
      <c r="D12" s="14"/>
      <c r="E12" s="14"/>
      <c r="F12" s="13"/>
      <c r="G12" s="79">
        <f>G13+G17+G32</f>
        <v>163187.20000000004</v>
      </c>
      <c r="H12" s="79">
        <f t="shared" ref="H12:M12" si="0">H13+H17+H32</f>
        <v>0</v>
      </c>
      <c r="I12" s="79">
        <f t="shared" si="0"/>
        <v>0</v>
      </c>
      <c r="J12" s="79">
        <f t="shared" si="0"/>
        <v>0</v>
      </c>
      <c r="K12" s="79">
        <f t="shared" si="0"/>
        <v>0</v>
      </c>
      <c r="L12" s="79">
        <f t="shared" si="0"/>
        <v>154005.10000000003</v>
      </c>
      <c r="M12" s="79">
        <f t="shared" si="0"/>
        <v>147008.00000000006</v>
      </c>
    </row>
    <row r="13" spans="1:13" ht="41.25" customHeight="1" x14ac:dyDescent="0.25">
      <c r="A13" s="81" t="s">
        <v>312</v>
      </c>
      <c r="B13" s="52" t="s">
        <v>159</v>
      </c>
      <c r="C13" s="52"/>
      <c r="D13" s="53"/>
      <c r="E13" s="53"/>
      <c r="F13" s="52"/>
      <c r="G13" s="54">
        <f>G14</f>
        <v>18.8</v>
      </c>
      <c r="H13" s="54"/>
      <c r="I13" s="54"/>
      <c r="J13" s="54"/>
      <c r="K13" s="54"/>
      <c r="L13" s="54">
        <f>L14</f>
        <v>198.3</v>
      </c>
      <c r="M13" s="54">
        <f>M14</f>
        <v>198.3</v>
      </c>
    </row>
    <row r="14" spans="1:13" ht="30.75" customHeight="1" x14ac:dyDescent="0.25">
      <c r="A14" s="36" t="s">
        <v>391</v>
      </c>
      <c r="B14" s="16" t="s">
        <v>160</v>
      </c>
      <c r="C14" s="16">
        <v>148</v>
      </c>
      <c r="D14" s="17" t="s">
        <v>38</v>
      </c>
      <c r="E14" s="17" t="s">
        <v>45</v>
      </c>
      <c r="F14" s="16"/>
      <c r="G14" s="18">
        <f>G15</f>
        <v>18.8</v>
      </c>
      <c r="H14" s="18"/>
      <c r="I14" s="18"/>
      <c r="J14" s="18"/>
      <c r="K14" s="18"/>
      <c r="L14" s="18">
        <f>L15</f>
        <v>198.3</v>
      </c>
      <c r="M14" s="18">
        <f>M15</f>
        <v>198.3</v>
      </c>
    </row>
    <row r="15" spans="1:13" ht="108.75" customHeight="1" x14ac:dyDescent="0.25">
      <c r="A15" s="10" t="s">
        <v>161</v>
      </c>
      <c r="B15" s="16" t="s">
        <v>162</v>
      </c>
      <c r="C15" s="16">
        <v>148</v>
      </c>
      <c r="D15" s="17" t="s">
        <v>38</v>
      </c>
      <c r="E15" s="17" t="s">
        <v>45</v>
      </c>
      <c r="F15" s="16"/>
      <c r="G15" s="18">
        <f>G16</f>
        <v>18.8</v>
      </c>
      <c r="H15" s="18">
        <f t="shared" ref="H15:M15" si="1">H16</f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198.3</v>
      </c>
      <c r="M15" s="18">
        <f t="shared" si="1"/>
        <v>198.3</v>
      </c>
    </row>
    <row r="16" spans="1:13" ht="31.5" customHeight="1" x14ac:dyDescent="0.25">
      <c r="A16" s="36" t="s">
        <v>19</v>
      </c>
      <c r="B16" s="16" t="s">
        <v>162</v>
      </c>
      <c r="C16" s="16">
        <v>148</v>
      </c>
      <c r="D16" s="17" t="s">
        <v>38</v>
      </c>
      <c r="E16" s="17" t="s">
        <v>45</v>
      </c>
      <c r="F16" s="16">
        <v>610</v>
      </c>
      <c r="G16" s="18">
        <v>18.8</v>
      </c>
      <c r="H16" s="18"/>
      <c r="I16" s="18"/>
      <c r="J16" s="18"/>
      <c r="K16" s="18"/>
      <c r="L16" s="18">
        <v>198.3</v>
      </c>
      <c r="M16" s="18">
        <v>198.3</v>
      </c>
    </row>
    <row r="17" spans="1:13" ht="42.75" customHeight="1" x14ac:dyDescent="0.25">
      <c r="A17" s="81" t="s">
        <v>163</v>
      </c>
      <c r="B17" s="52" t="s">
        <v>49</v>
      </c>
      <c r="C17" s="52">
        <v>148</v>
      </c>
      <c r="D17" s="53" t="s">
        <v>38</v>
      </c>
      <c r="E17" s="53" t="s">
        <v>392</v>
      </c>
      <c r="F17" s="52"/>
      <c r="G17" s="95">
        <f>G18</f>
        <v>18954.599999999999</v>
      </c>
      <c r="H17" s="95">
        <f t="shared" ref="H17:L17" si="2">H18</f>
        <v>0</v>
      </c>
      <c r="I17" s="95">
        <f t="shared" si="2"/>
        <v>0</v>
      </c>
      <c r="J17" s="95">
        <f t="shared" si="2"/>
        <v>0</v>
      </c>
      <c r="K17" s="95">
        <f t="shared" si="2"/>
        <v>0</v>
      </c>
      <c r="L17" s="95">
        <f t="shared" si="2"/>
        <v>12884.599999999999</v>
      </c>
      <c r="M17" s="95">
        <f>M18</f>
        <v>4134.3</v>
      </c>
    </row>
    <row r="18" spans="1:13" ht="56.25" customHeight="1" x14ac:dyDescent="0.25">
      <c r="A18" s="11" t="s">
        <v>93</v>
      </c>
      <c r="B18" s="16" t="s">
        <v>50</v>
      </c>
      <c r="C18" s="16">
        <v>148</v>
      </c>
      <c r="D18" s="17" t="s">
        <v>38</v>
      </c>
      <c r="E18" s="17" t="s">
        <v>392</v>
      </c>
      <c r="F18" s="16"/>
      <c r="G18" s="77">
        <f>G19+G22+G24+G28+G30</f>
        <v>18954.599999999999</v>
      </c>
      <c r="H18" s="77">
        <f t="shared" ref="H18:M18" si="3">H19+H22+H24+H28+H30</f>
        <v>0</v>
      </c>
      <c r="I18" s="77">
        <f t="shared" si="3"/>
        <v>0</v>
      </c>
      <c r="J18" s="77">
        <f t="shared" si="3"/>
        <v>0</v>
      </c>
      <c r="K18" s="77">
        <f t="shared" si="3"/>
        <v>0</v>
      </c>
      <c r="L18" s="77">
        <f t="shared" si="3"/>
        <v>12884.599999999999</v>
      </c>
      <c r="M18" s="77">
        <f t="shared" si="3"/>
        <v>4134.3</v>
      </c>
    </row>
    <row r="19" spans="1:13" ht="69" customHeight="1" x14ac:dyDescent="0.25">
      <c r="A19" s="11" t="s">
        <v>165</v>
      </c>
      <c r="B19" s="16" t="s">
        <v>90</v>
      </c>
      <c r="C19" s="16">
        <v>148</v>
      </c>
      <c r="D19" s="17" t="s">
        <v>38</v>
      </c>
      <c r="E19" s="17" t="s">
        <v>392</v>
      </c>
      <c r="F19" s="16"/>
      <c r="G19" s="77">
        <f>G20+G21</f>
        <v>13932.4</v>
      </c>
      <c r="H19" s="77">
        <f t="shared" ref="H19:M19" si="4">H20+H21</f>
        <v>0</v>
      </c>
      <c r="I19" s="77">
        <f t="shared" si="4"/>
        <v>0</v>
      </c>
      <c r="J19" s="77">
        <f t="shared" si="4"/>
        <v>0</v>
      </c>
      <c r="K19" s="77">
        <f t="shared" si="4"/>
        <v>0</v>
      </c>
      <c r="L19" s="77">
        <f t="shared" si="4"/>
        <v>8383.7999999999993</v>
      </c>
      <c r="M19" s="77">
        <f t="shared" si="4"/>
        <v>0</v>
      </c>
    </row>
    <row r="20" spans="1:13" ht="25.5" x14ac:dyDescent="0.25">
      <c r="A20" s="36" t="s">
        <v>19</v>
      </c>
      <c r="B20" s="16" t="s">
        <v>90</v>
      </c>
      <c r="C20" s="16">
        <v>148</v>
      </c>
      <c r="D20" s="17" t="s">
        <v>38</v>
      </c>
      <c r="E20" s="17" t="s">
        <v>40</v>
      </c>
      <c r="F20" s="16">
        <v>610</v>
      </c>
      <c r="G20" s="77">
        <v>13932.4</v>
      </c>
      <c r="H20" s="77"/>
      <c r="I20" s="77"/>
      <c r="J20" s="77"/>
      <c r="K20" s="77"/>
      <c r="L20" s="77">
        <v>0</v>
      </c>
      <c r="M20" s="77">
        <v>0</v>
      </c>
    </row>
    <row r="21" spans="1:13" ht="25.5" x14ac:dyDescent="0.25">
      <c r="A21" s="36" t="s">
        <v>19</v>
      </c>
      <c r="B21" s="16" t="s">
        <v>90</v>
      </c>
      <c r="C21" s="16">
        <v>148</v>
      </c>
      <c r="D21" s="17" t="s">
        <v>38</v>
      </c>
      <c r="E21" s="17" t="s">
        <v>45</v>
      </c>
      <c r="F21" s="16">
        <v>610</v>
      </c>
      <c r="G21" s="77">
        <v>0</v>
      </c>
      <c r="H21" s="77"/>
      <c r="I21" s="77"/>
      <c r="J21" s="77"/>
      <c r="K21" s="77"/>
      <c r="L21" s="77">
        <v>8383.7999999999993</v>
      </c>
      <c r="M21" s="77">
        <v>0</v>
      </c>
    </row>
    <row r="22" spans="1:13" ht="52.5" customHeight="1" x14ac:dyDescent="0.25">
      <c r="A22" s="11" t="s">
        <v>338</v>
      </c>
      <c r="B22" s="16" t="s">
        <v>164</v>
      </c>
      <c r="C22" s="16">
        <v>148</v>
      </c>
      <c r="D22" s="17" t="s">
        <v>38</v>
      </c>
      <c r="E22" s="17" t="s">
        <v>45</v>
      </c>
      <c r="F22" s="16"/>
      <c r="G22" s="77">
        <f>G23</f>
        <v>904.1</v>
      </c>
      <c r="H22" s="77"/>
      <c r="I22" s="77"/>
      <c r="J22" s="77"/>
      <c r="K22" s="77"/>
      <c r="L22" s="77">
        <f>L23</f>
        <v>2174.6999999999998</v>
      </c>
      <c r="M22" s="77">
        <f>M23</f>
        <v>1808.2</v>
      </c>
    </row>
    <row r="23" spans="1:13" ht="30.75" customHeight="1" x14ac:dyDescent="0.25">
      <c r="A23" s="36" t="s">
        <v>19</v>
      </c>
      <c r="B23" s="16" t="s">
        <v>164</v>
      </c>
      <c r="C23" s="16">
        <v>148</v>
      </c>
      <c r="D23" s="17" t="s">
        <v>38</v>
      </c>
      <c r="E23" s="17" t="s">
        <v>45</v>
      </c>
      <c r="F23" s="16">
        <v>610</v>
      </c>
      <c r="G23" s="18">
        <v>904.1</v>
      </c>
      <c r="H23" s="18"/>
      <c r="I23" s="18"/>
      <c r="J23" s="18"/>
      <c r="K23" s="18"/>
      <c r="L23" s="18">
        <v>2174.6999999999998</v>
      </c>
      <c r="M23" s="18">
        <v>1808.2</v>
      </c>
    </row>
    <row r="24" spans="1:13" ht="106.5" customHeight="1" x14ac:dyDescent="0.25">
      <c r="A24" s="11" t="s">
        <v>418</v>
      </c>
      <c r="B24" s="16" t="s">
        <v>166</v>
      </c>
      <c r="C24" s="16"/>
      <c r="D24" s="17"/>
      <c r="E24" s="17"/>
      <c r="F24" s="16"/>
      <c r="G24" s="18">
        <f>G25+G26+G27</f>
        <v>1587.8</v>
      </c>
      <c r="H24" s="18">
        <f t="shared" ref="H24:M24" si="5">H25+H26+H27</f>
        <v>0</v>
      </c>
      <c r="I24" s="18">
        <f t="shared" si="5"/>
        <v>0</v>
      </c>
      <c r="J24" s="18">
        <f t="shared" si="5"/>
        <v>0</v>
      </c>
      <c r="K24" s="18">
        <f t="shared" si="5"/>
        <v>0</v>
      </c>
      <c r="L24" s="18">
        <f t="shared" si="5"/>
        <v>1587.8</v>
      </c>
      <c r="M24" s="18">
        <f t="shared" si="5"/>
        <v>1587.8</v>
      </c>
    </row>
    <row r="25" spans="1:13" ht="30.75" customHeight="1" x14ac:dyDescent="0.25">
      <c r="A25" s="36" t="s">
        <v>19</v>
      </c>
      <c r="B25" s="16" t="s">
        <v>166</v>
      </c>
      <c r="C25" s="16">
        <v>148</v>
      </c>
      <c r="D25" s="17" t="s">
        <v>38</v>
      </c>
      <c r="E25" s="17" t="s">
        <v>40</v>
      </c>
      <c r="F25" s="16">
        <v>610</v>
      </c>
      <c r="G25" s="18">
        <v>375</v>
      </c>
      <c r="H25" s="18"/>
      <c r="I25" s="18"/>
      <c r="J25" s="18"/>
      <c r="K25" s="18"/>
      <c r="L25" s="18">
        <v>375</v>
      </c>
      <c r="M25" s="18">
        <v>375</v>
      </c>
    </row>
    <row r="26" spans="1:13" ht="42" customHeight="1" x14ac:dyDescent="0.25">
      <c r="A26" s="36" t="s">
        <v>11</v>
      </c>
      <c r="B26" s="16" t="s">
        <v>166</v>
      </c>
      <c r="C26" s="16">
        <v>148</v>
      </c>
      <c r="D26" s="17" t="s">
        <v>38</v>
      </c>
      <c r="E26" s="17" t="s">
        <v>45</v>
      </c>
      <c r="F26" s="16">
        <v>320</v>
      </c>
      <c r="G26" s="18">
        <v>107</v>
      </c>
      <c r="H26" s="18"/>
      <c r="I26" s="18"/>
      <c r="J26" s="18"/>
      <c r="K26" s="18"/>
      <c r="L26" s="18">
        <v>107</v>
      </c>
      <c r="M26" s="18">
        <v>107</v>
      </c>
    </row>
    <row r="27" spans="1:13" ht="28.5" customHeight="1" x14ac:dyDescent="0.25">
      <c r="A27" s="36" t="s">
        <v>19</v>
      </c>
      <c r="B27" s="16" t="s">
        <v>166</v>
      </c>
      <c r="C27" s="16">
        <v>148</v>
      </c>
      <c r="D27" s="17" t="s">
        <v>38</v>
      </c>
      <c r="E27" s="17" t="s">
        <v>45</v>
      </c>
      <c r="F27" s="16">
        <v>610</v>
      </c>
      <c r="G27" s="18">
        <v>1105.8</v>
      </c>
      <c r="H27" s="18"/>
      <c r="I27" s="18"/>
      <c r="J27" s="18"/>
      <c r="K27" s="18"/>
      <c r="L27" s="18">
        <v>1105.8</v>
      </c>
      <c r="M27" s="18">
        <v>1105.8</v>
      </c>
    </row>
    <row r="28" spans="1:13" ht="71.25" customHeight="1" x14ac:dyDescent="0.25">
      <c r="A28" s="11" t="s">
        <v>417</v>
      </c>
      <c r="B28" s="16" t="s">
        <v>335</v>
      </c>
      <c r="C28" s="16">
        <v>148</v>
      </c>
      <c r="D28" s="17" t="s">
        <v>38</v>
      </c>
      <c r="E28" s="17" t="s">
        <v>45</v>
      </c>
      <c r="F28" s="16"/>
      <c r="G28" s="18">
        <f>G29</f>
        <v>554.79999999999995</v>
      </c>
      <c r="H28" s="18">
        <f t="shared" ref="H28:M28" si="6">H29</f>
        <v>0</v>
      </c>
      <c r="I28" s="18">
        <f t="shared" si="6"/>
        <v>0</v>
      </c>
      <c r="J28" s="18">
        <f t="shared" si="6"/>
        <v>0</v>
      </c>
      <c r="K28" s="18">
        <f t="shared" si="6"/>
        <v>0</v>
      </c>
      <c r="L28" s="18">
        <f t="shared" si="6"/>
        <v>738.3</v>
      </c>
      <c r="M28" s="18">
        <f t="shared" si="6"/>
        <v>738.3</v>
      </c>
    </row>
    <row r="29" spans="1:13" ht="27.75" customHeight="1" x14ac:dyDescent="0.25">
      <c r="A29" s="36" t="s">
        <v>19</v>
      </c>
      <c r="B29" s="16" t="s">
        <v>335</v>
      </c>
      <c r="C29" s="16">
        <v>148</v>
      </c>
      <c r="D29" s="17" t="s">
        <v>38</v>
      </c>
      <c r="E29" s="17" t="s">
        <v>45</v>
      </c>
      <c r="F29" s="16">
        <v>610</v>
      </c>
      <c r="G29" s="18">
        <v>554.79999999999995</v>
      </c>
      <c r="H29" s="18"/>
      <c r="I29" s="18"/>
      <c r="J29" s="18"/>
      <c r="K29" s="18"/>
      <c r="L29" s="18">
        <v>738.3</v>
      </c>
      <c r="M29" s="18">
        <v>738.3</v>
      </c>
    </row>
    <row r="30" spans="1:13" ht="107.25" customHeight="1" x14ac:dyDescent="0.25">
      <c r="A30" s="36" t="s">
        <v>167</v>
      </c>
      <c r="B30" s="16" t="s">
        <v>168</v>
      </c>
      <c r="C30" s="16">
        <v>148</v>
      </c>
      <c r="D30" s="17" t="s">
        <v>38</v>
      </c>
      <c r="E30" s="17" t="s">
        <v>45</v>
      </c>
      <c r="F30" s="16"/>
      <c r="G30" s="18">
        <f>G31</f>
        <v>1975.5</v>
      </c>
      <c r="H30" s="18"/>
      <c r="I30" s="18"/>
      <c r="J30" s="18"/>
      <c r="K30" s="18"/>
      <c r="L30" s="18">
        <f>L31</f>
        <v>0</v>
      </c>
      <c r="M30" s="18">
        <f>M31</f>
        <v>0</v>
      </c>
    </row>
    <row r="31" spans="1:13" ht="17.25" customHeight="1" x14ac:dyDescent="0.25">
      <c r="A31" s="36" t="s">
        <v>19</v>
      </c>
      <c r="B31" s="16" t="s">
        <v>168</v>
      </c>
      <c r="C31" s="16">
        <v>148</v>
      </c>
      <c r="D31" s="17" t="s">
        <v>38</v>
      </c>
      <c r="E31" s="17" t="s">
        <v>45</v>
      </c>
      <c r="F31" s="16">
        <v>610</v>
      </c>
      <c r="G31" s="18">
        <v>1975.5</v>
      </c>
      <c r="H31" s="18"/>
      <c r="I31" s="18"/>
      <c r="J31" s="18"/>
      <c r="K31" s="18"/>
      <c r="L31" s="18">
        <v>0</v>
      </c>
      <c r="M31" s="18">
        <v>0</v>
      </c>
    </row>
    <row r="32" spans="1:13" ht="28.5" customHeight="1" x14ac:dyDescent="0.25">
      <c r="A32" s="74" t="s">
        <v>119</v>
      </c>
      <c r="B32" s="16" t="s">
        <v>53</v>
      </c>
      <c r="C32" s="16">
        <v>148</v>
      </c>
      <c r="D32" s="17" t="s">
        <v>38</v>
      </c>
      <c r="E32" s="17" t="s">
        <v>392</v>
      </c>
      <c r="F32" s="16"/>
      <c r="G32" s="18">
        <f>G33+G62+G65+G68+G71</f>
        <v>144213.80000000005</v>
      </c>
      <c r="H32" s="18">
        <f t="shared" ref="H32:M32" si="7">H33+H62+H65+H68+H71</f>
        <v>0</v>
      </c>
      <c r="I32" s="18">
        <f t="shared" si="7"/>
        <v>0</v>
      </c>
      <c r="J32" s="18">
        <f t="shared" si="7"/>
        <v>0</v>
      </c>
      <c r="K32" s="18">
        <f t="shared" si="7"/>
        <v>0</v>
      </c>
      <c r="L32" s="18">
        <f t="shared" si="7"/>
        <v>140922.20000000004</v>
      </c>
      <c r="M32" s="18">
        <f t="shared" si="7"/>
        <v>142675.40000000005</v>
      </c>
    </row>
    <row r="33" spans="1:14" ht="68.25" customHeight="1" x14ac:dyDescent="0.25">
      <c r="A33" s="74" t="s">
        <v>171</v>
      </c>
      <c r="B33" s="16" t="s">
        <v>55</v>
      </c>
      <c r="C33" s="16">
        <v>148</v>
      </c>
      <c r="D33" s="17" t="s">
        <v>38</v>
      </c>
      <c r="E33" s="17" t="s">
        <v>392</v>
      </c>
      <c r="F33" s="16"/>
      <c r="G33" s="18">
        <f>G34+G36+G38+G40+G42+G44+G46+G50+G52+G54+G56+G60</f>
        <v>139393.50000000003</v>
      </c>
      <c r="H33" s="18">
        <f t="shared" ref="H33:M33" si="8">H34+H36+H38+H40+H42+H44+H46+H50+H52+H54+H56+H60</f>
        <v>0</v>
      </c>
      <c r="I33" s="18">
        <f t="shared" si="8"/>
        <v>0</v>
      </c>
      <c r="J33" s="18">
        <f t="shared" si="8"/>
        <v>0</v>
      </c>
      <c r="K33" s="18">
        <f t="shared" si="8"/>
        <v>0</v>
      </c>
      <c r="L33" s="18">
        <f t="shared" si="8"/>
        <v>136101.90000000002</v>
      </c>
      <c r="M33" s="18">
        <f t="shared" si="8"/>
        <v>137855.10000000003</v>
      </c>
    </row>
    <row r="34" spans="1:14" ht="32.25" customHeight="1" x14ac:dyDescent="0.25">
      <c r="A34" s="74" t="s">
        <v>18</v>
      </c>
      <c r="B34" s="52" t="s">
        <v>94</v>
      </c>
      <c r="C34" s="52">
        <v>148</v>
      </c>
      <c r="D34" s="53" t="s">
        <v>38</v>
      </c>
      <c r="E34" s="53" t="s">
        <v>40</v>
      </c>
      <c r="F34" s="52"/>
      <c r="G34" s="54">
        <f>G35</f>
        <v>3250.4</v>
      </c>
      <c r="H34" s="54">
        <f t="shared" ref="H34:M34" si="9">H35</f>
        <v>0</v>
      </c>
      <c r="I34" s="54">
        <f t="shared" si="9"/>
        <v>0</v>
      </c>
      <c r="J34" s="54">
        <f t="shared" si="9"/>
        <v>0</v>
      </c>
      <c r="K34" s="54">
        <f t="shared" si="9"/>
        <v>0</v>
      </c>
      <c r="L34" s="54">
        <f t="shared" si="9"/>
        <v>2830.4</v>
      </c>
      <c r="M34" s="54">
        <f t="shared" si="9"/>
        <v>3250.4</v>
      </c>
    </row>
    <row r="35" spans="1:14" ht="29.25" customHeight="1" x14ac:dyDescent="0.25">
      <c r="A35" s="36" t="s">
        <v>19</v>
      </c>
      <c r="B35" s="16" t="s">
        <v>94</v>
      </c>
      <c r="C35" s="16">
        <v>148</v>
      </c>
      <c r="D35" s="17" t="s">
        <v>38</v>
      </c>
      <c r="E35" s="17" t="s">
        <v>40</v>
      </c>
      <c r="F35" s="16">
        <v>610</v>
      </c>
      <c r="G35" s="18">
        <v>3250.4</v>
      </c>
      <c r="H35" s="18"/>
      <c r="I35" s="18"/>
      <c r="J35" s="18"/>
      <c r="K35" s="18"/>
      <c r="L35" s="54">
        <v>2830.4</v>
      </c>
      <c r="M35" s="18">
        <v>3250.4</v>
      </c>
    </row>
    <row r="36" spans="1:14" ht="69.75" customHeight="1" x14ac:dyDescent="0.25">
      <c r="A36" s="36" t="s">
        <v>15</v>
      </c>
      <c r="B36" s="16" t="s">
        <v>56</v>
      </c>
      <c r="C36" s="16">
        <v>148</v>
      </c>
      <c r="D36" s="17" t="s">
        <v>38</v>
      </c>
      <c r="E36" s="17" t="s">
        <v>40</v>
      </c>
      <c r="F36" s="16"/>
      <c r="G36" s="18">
        <f>G37</f>
        <v>2533</v>
      </c>
      <c r="H36" s="18">
        <f t="shared" ref="H36:M36" si="10">H37</f>
        <v>0</v>
      </c>
      <c r="I36" s="18">
        <f t="shared" si="10"/>
        <v>0</v>
      </c>
      <c r="J36" s="18">
        <f t="shared" si="10"/>
        <v>0</v>
      </c>
      <c r="K36" s="18">
        <f t="shared" si="10"/>
        <v>0</v>
      </c>
      <c r="L36" s="18">
        <f t="shared" si="10"/>
        <v>2533</v>
      </c>
      <c r="M36" s="18">
        <f t="shared" si="10"/>
        <v>2533</v>
      </c>
    </row>
    <row r="37" spans="1:14" ht="29.25" customHeight="1" x14ac:dyDescent="0.25">
      <c r="A37" s="36" t="s">
        <v>19</v>
      </c>
      <c r="B37" s="16" t="s">
        <v>56</v>
      </c>
      <c r="C37" s="16">
        <v>148</v>
      </c>
      <c r="D37" s="17" t="s">
        <v>38</v>
      </c>
      <c r="E37" s="17" t="s">
        <v>40</v>
      </c>
      <c r="F37" s="16">
        <v>610</v>
      </c>
      <c r="G37" s="18">
        <v>2533</v>
      </c>
      <c r="H37" s="18"/>
      <c r="I37" s="18"/>
      <c r="J37" s="18"/>
      <c r="K37" s="18"/>
      <c r="L37" s="18">
        <v>2533</v>
      </c>
      <c r="M37" s="18">
        <v>2533</v>
      </c>
    </row>
    <row r="38" spans="1:14" ht="162" customHeight="1" x14ac:dyDescent="0.25">
      <c r="A38" s="36" t="s">
        <v>377</v>
      </c>
      <c r="B38" s="16" t="s">
        <v>96</v>
      </c>
      <c r="C38" s="16">
        <v>148</v>
      </c>
      <c r="D38" s="17" t="s">
        <v>38</v>
      </c>
      <c r="E38" s="17" t="s">
        <v>40</v>
      </c>
      <c r="F38" s="16"/>
      <c r="G38" s="18">
        <f>G39</f>
        <v>24444</v>
      </c>
      <c r="H38" s="18">
        <f t="shared" ref="H38:M38" si="11">H39</f>
        <v>0</v>
      </c>
      <c r="I38" s="18">
        <f t="shared" si="11"/>
        <v>0</v>
      </c>
      <c r="J38" s="18">
        <f t="shared" si="11"/>
        <v>0</v>
      </c>
      <c r="K38" s="18">
        <f t="shared" si="11"/>
        <v>0</v>
      </c>
      <c r="L38" s="18">
        <f t="shared" si="11"/>
        <v>24444</v>
      </c>
      <c r="M38" s="18">
        <f t="shared" si="11"/>
        <v>24444</v>
      </c>
    </row>
    <row r="39" spans="1:14" ht="29.25" customHeight="1" x14ac:dyDescent="0.25">
      <c r="A39" s="36" t="s">
        <v>19</v>
      </c>
      <c r="B39" s="16" t="s">
        <v>96</v>
      </c>
      <c r="C39" s="16">
        <v>148</v>
      </c>
      <c r="D39" s="17" t="s">
        <v>38</v>
      </c>
      <c r="E39" s="17" t="s">
        <v>40</v>
      </c>
      <c r="F39" s="16">
        <v>610</v>
      </c>
      <c r="G39" s="18">
        <v>24444</v>
      </c>
      <c r="H39" s="18"/>
      <c r="I39" s="18"/>
      <c r="J39" s="18"/>
      <c r="K39" s="18"/>
      <c r="L39" s="18">
        <v>24444</v>
      </c>
      <c r="M39" s="18">
        <v>24444</v>
      </c>
    </row>
    <row r="40" spans="1:14" ht="43.5" customHeight="1" x14ac:dyDescent="0.25">
      <c r="A40" s="81" t="s">
        <v>21</v>
      </c>
      <c r="B40" s="52" t="s">
        <v>95</v>
      </c>
      <c r="C40" s="52">
        <v>148</v>
      </c>
      <c r="D40" s="53" t="s">
        <v>38</v>
      </c>
      <c r="E40" s="53" t="s">
        <v>45</v>
      </c>
      <c r="F40" s="52"/>
      <c r="G40" s="54">
        <f>G41</f>
        <v>21954.9</v>
      </c>
      <c r="H40" s="54">
        <f t="shared" ref="H40:M40" si="12">H41</f>
        <v>0</v>
      </c>
      <c r="I40" s="54">
        <f t="shared" si="12"/>
        <v>0</v>
      </c>
      <c r="J40" s="54">
        <f t="shared" si="12"/>
        <v>0</v>
      </c>
      <c r="K40" s="54">
        <f t="shared" si="12"/>
        <v>0</v>
      </c>
      <c r="L40" s="54">
        <f t="shared" si="12"/>
        <v>20621.7</v>
      </c>
      <c r="M40" s="54">
        <f t="shared" si="12"/>
        <v>21954.9</v>
      </c>
    </row>
    <row r="41" spans="1:14" ht="29.25" customHeight="1" x14ac:dyDescent="0.25">
      <c r="A41" s="36" t="s">
        <v>19</v>
      </c>
      <c r="B41" s="16" t="s">
        <v>95</v>
      </c>
      <c r="C41" s="16">
        <v>148</v>
      </c>
      <c r="D41" s="17" t="s">
        <v>38</v>
      </c>
      <c r="E41" s="17" t="s">
        <v>45</v>
      </c>
      <c r="F41" s="16">
        <v>610</v>
      </c>
      <c r="G41" s="18">
        <v>21954.9</v>
      </c>
      <c r="H41" s="18"/>
      <c r="I41" s="18"/>
      <c r="J41" s="18"/>
      <c r="K41" s="18"/>
      <c r="L41" s="54">
        <v>20621.7</v>
      </c>
      <c r="M41" s="18">
        <v>21954.9</v>
      </c>
      <c r="N41">
        <v>700</v>
      </c>
    </row>
    <row r="42" spans="1:14" ht="70.5" customHeight="1" x14ac:dyDescent="0.25">
      <c r="A42" s="36" t="s">
        <v>15</v>
      </c>
      <c r="B42" s="16" t="s">
        <v>56</v>
      </c>
      <c r="C42" s="16">
        <v>148</v>
      </c>
      <c r="D42" s="17" t="s">
        <v>38</v>
      </c>
      <c r="E42" s="17" t="s">
        <v>45</v>
      </c>
      <c r="F42" s="16"/>
      <c r="G42" s="18">
        <f>G43</f>
        <v>18174</v>
      </c>
      <c r="H42" s="18">
        <f t="shared" ref="H42:M42" si="13">H43</f>
        <v>0</v>
      </c>
      <c r="I42" s="18">
        <f t="shared" si="13"/>
        <v>0</v>
      </c>
      <c r="J42" s="18">
        <f t="shared" si="13"/>
        <v>0</v>
      </c>
      <c r="K42" s="18">
        <f t="shared" si="13"/>
        <v>0</v>
      </c>
      <c r="L42" s="18">
        <f t="shared" si="13"/>
        <v>18174</v>
      </c>
      <c r="M42" s="18">
        <f t="shared" si="13"/>
        <v>18174</v>
      </c>
    </row>
    <row r="43" spans="1:14" ht="29.25" customHeight="1" x14ac:dyDescent="0.25">
      <c r="A43" s="36" t="s">
        <v>19</v>
      </c>
      <c r="B43" s="16" t="s">
        <v>56</v>
      </c>
      <c r="C43" s="16">
        <v>148</v>
      </c>
      <c r="D43" s="17" t="s">
        <v>38</v>
      </c>
      <c r="E43" s="17" t="s">
        <v>45</v>
      </c>
      <c r="F43" s="16">
        <v>610</v>
      </c>
      <c r="G43" s="18">
        <v>18174</v>
      </c>
      <c r="H43" s="18"/>
      <c r="I43" s="18"/>
      <c r="J43" s="18"/>
      <c r="K43" s="18"/>
      <c r="L43" s="18">
        <v>18174</v>
      </c>
      <c r="M43" s="18">
        <v>18174</v>
      </c>
    </row>
    <row r="44" spans="1:14" ht="55.5" customHeight="1" x14ac:dyDescent="0.25">
      <c r="A44" s="36" t="s">
        <v>169</v>
      </c>
      <c r="B44" s="16" t="s">
        <v>96</v>
      </c>
      <c r="C44" s="16">
        <v>148</v>
      </c>
      <c r="D44" s="17" t="s">
        <v>38</v>
      </c>
      <c r="E44" s="17" t="s">
        <v>45</v>
      </c>
      <c r="F44" s="16"/>
      <c r="G44" s="18">
        <f>G45</f>
        <v>60007.3</v>
      </c>
      <c r="H44" s="18">
        <f t="shared" ref="H44:M44" si="14">H45</f>
        <v>0</v>
      </c>
      <c r="I44" s="18">
        <f t="shared" si="14"/>
        <v>0</v>
      </c>
      <c r="J44" s="18">
        <f t="shared" si="14"/>
        <v>0</v>
      </c>
      <c r="K44" s="18">
        <f t="shared" si="14"/>
        <v>0</v>
      </c>
      <c r="L44" s="18">
        <f t="shared" si="14"/>
        <v>58468.9</v>
      </c>
      <c r="M44" s="18">
        <f t="shared" si="14"/>
        <v>58468.9</v>
      </c>
    </row>
    <row r="45" spans="1:14" ht="29.25" customHeight="1" x14ac:dyDescent="0.25">
      <c r="A45" s="36" t="s">
        <v>19</v>
      </c>
      <c r="B45" s="16" t="s">
        <v>96</v>
      </c>
      <c r="C45" s="16">
        <v>148</v>
      </c>
      <c r="D45" s="17" t="s">
        <v>38</v>
      </c>
      <c r="E45" s="17" t="s">
        <v>45</v>
      </c>
      <c r="F45" s="16">
        <v>610</v>
      </c>
      <c r="G45" s="18">
        <v>60007.3</v>
      </c>
      <c r="H45" s="18"/>
      <c r="I45" s="18"/>
      <c r="J45" s="18"/>
      <c r="K45" s="18"/>
      <c r="L45" s="18">
        <v>58468.9</v>
      </c>
      <c r="M45" s="18">
        <v>58468.9</v>
      </c>
    </row>
    <row r="46" spans="1:14" ht="105" customHeight="1" x14ac:dyDescent="0.25">
      <c r="A46" s="36" t="s">
        <v>20</v>
      </c>
      <c r="B46" s="16" t="s">
        <v>153</v>
      </c>
      <c r="C46" s="16">
        <v>148</v>
      </c>
      <c r="D46" s="17" t="s">
        <v>38</v>
      </c>
      <c r="E46" s="17" t="s">
        <v>45</v>
      </c>
      <c r="F46" s="16"/>
      <c r="G46" s="18">
        <f>G47+G48+G49</f>
        <v>2560.6</v>
      </c>
      <c r="H46" s="18">
        <f t="shared" ref="H46:M46" si="15">H47+H48+H49</f>
        <v>0</v>
      </c>
      <c r="I46" s="18">
        <f t="shared" si="15"/>
        <v>0</v>
      </c>
      <c r="J46" s="18">
        <f t="shared" si="15"/>
        <v>0</v>
      </c>
      <c r="K46" s="18">
        <f t="shared" si="15"/>
        <v>0</v>
      </c>
      <c r="L46" s="18">
        <f t="shared" si="15"/>
        <v>2560.6</v>
      </c>
      <c r="M46" s="18">
        <f t="shared" si="15"/>
        <v>2560.6</v>
      </c>
    </row>
    <row r="47" spans="1:14" ht="43.5" customHeight="1" x14ac:dyDescent="0.25">
      <c r="A47" s="45" t="s">
        <v>8</v>
      </c>
      <c r="B47" s="16" t="s">
        <v>153</v>
      </c>
      <c r="C47" s="16">
        <v>148</v>
      </c>
      <c r="D47" s="17" t="s">
        <v>61</v>
      </c>
      <c r="E47" s="17" t="s">
        <v>42</v>
      </c>
      <c r="F47" s="16">
        <v>240</v>
      </c>
      <c r="G47" s="18">
        <v>30</v>
      </c>
      <c r="H47" s="18"/>
      <c r="I47" s="18"/>
      <c r="J47" s="18"/>
      <c r="K47" s="18"/>
      <c r="L47" s="18">
        <v>30</v>
      </c>
      <c r="M47" s="18">
        <v>30</v>
      </c>
    </row>
    <row r="48" spans="1:14" ht="43.5" customHeight="1" x14ac:dyDescent="0.25">
      <c r="A48" s="45" t="s">
        <v>11</v>
      </c>
      <c r="B48" s="16" t="s">
        <v>153</v>
      </c>
      <c r="C48" s="16">
        <v>148</v>
      </c>
      <c r="D48" s="17" t="s">
        <v>61</v>
      </c>
      <c r="E48" s="17" t="s">
        <v>42</v>
      </c>
      <c r="F48" s="16">
        <v>320</v>
      </c>
      <c r="G48" s="18">
        <v>773.9</v>
      </c>
      <c r="H48" s="18"/>
      <c r="I48" s="18"/>
      <c r="J48" s="18"/>
      <c r="K48" s="18"/>
      <c r="L48" s="18">
        <v>773.9</v>
      </c>
      <c r="M48" s="18">
        <v>773.9</v>
      </c>
    </row>
    <row r="49" spans="1:13" ht="29.25" customHeight="1" x14ac:dyDescent="0.25">
      <c r="A49" s="36" t="s">
        <v>19</v>
      </c>
      <c r="B49" s="16" t="s">
        <v>153</v>
      </c>
      <c r="C49" s="16">
        <v>148</v>
      </c>
      <c r="D49" s="17" t="s">
        <v>38</v>
      </c>
      <c r="E49" s="17" t="s">
        <v>45</v>
      </c>
      <c r="F49" s="16">
        <v>610</v>
      </c>
      <c r="G49" s="18">
        <v>1756.7</v>
      </c>
      <c r="H49" s="18"/>
      <c r="I49" s="18"/>
      <c r="J49" s="18"/>
      <c r="K49" s="18"/>
      <c r="L49" s="18">
        <v>1756.7</v>
      </c>
      <c r="M49" s="18">
        <v>1756.7</v>
      </c>
    </row>
    <row r="50" spans="1:13" ht="122.25" customHeight="1" x14ac:dyDescent="0.25">
      <c r="A50" s="36" t="s">
        <v>218</v>
      </c>
      <c r="B50" s="16" t="s">
        <v>217</v>
      </c>
      <c r="C50" s="16">
        <v>148</v>
      </c>
      <c r="D50" s="17" t="s">
        <v>38</v>
      </c>
      <c r="E50" s="17" t="s">
        <v>45</v>
      </c>
      <c r="F50" s="16"/>
      <c r="G50" s="18">
        <f>G51</f>
        <v>0</v>
      </c>
      <c r="H50" s="18"/>
      <c r="I50" s="18"/>
      <c r="J50" s="18"/>
      <c r="K50" s="18"/>
      <c r="L50" s="18">
        <f>L51</f>
        <v>0</v>
      </c>
      <c r="M50" s="18">
        <f>M51</f>
        <v>0</v>
      </c>
    </row>
    <row r="51" spans="1:13" ht="29.25" customHeight="1" x14ac:dyDescent="0.25">
      <c r="A51" s="36" t="s">
        <v>19</v>
      </c>
      <c r="B51" s="16" t="s">
        <v>217</v>
      </c>
      <c r="C51" s="16">
        <v>148</v>
      </c>
      <c r="D51" s="17" t="s">
        <v>38</v>
      </c>
      <c r="E51" s="17" t="s">
        <v>45</v>
      </c>
      <c r="F51" s="16">
        <v>610</v>
      </c>
      <c r="G51" s="18">
        <v>0</v>
      </c>
      <c r="H51" s="18"/>
      <c r="I51" s="18"/>
      <c r="J51" s="18"/>
      <c r="K51" s="18"/>
      <c r="L51" s="18">
        <v>0</v>
      </c>
      <c r="M51" s="18">
        <v>0</v>
      </c>
    </row>
    <row r="52" spans="1:13" ht="53.25" customHeight="1" x14ac:dyDescent="0.25">
      <c r="A52" s="36" t="s">
        <v>170</v>
      </c>
      <c r="B52" s="16" t="s">
        <v>152</v>
      </c>
      <c r="C52" s="16">
        <v>148</v>
      </c>
      <c r="D52" s="17" t="s">
        <v>38</v>
      </c>
      <c r="E52" s="17" t="s">
        <v>45</v>
      </c>
      <c r="F52" s="16"/>
      <c r="G52" s="18">
        <f>G53</f>
        <v>0</v>
      </c>
      <c r="H52" s="18"/>
      <c r="I52" s="18"/>
      <c r="J52" s="18"/>
      <c r="K52" s="18"/>
      <c r="L52" s="18">
        <f>L53</f>
        <v>0</v>
      </c>
      <c r="M52" s="18">
        <f>M53</f>
        <v>0</v>
      </c>
    </row>
    <row r="53" spans="1:13" ht="29.25" customHeight="1" x14ac:dyDescent="0.25">
      <c r="A53" s="36" t="s">
        <v>19</v>
      </c>
      <c r="B53" s="16" t="s">
        <v>152</v>
      </c>
      <c r="C53" s="16">
        <v>148</v>
      </c>
      <c r="D53" s="17" t="s">
        <v>38</v>
      </c>
      <c r="E53" s="17" t="s">
        <v>45</v>
      </c>
      <c r="F53" s="16">
        <v>610</v>
      </c>
      <c r="G53" s="18">
        <v>0</v>
      </c>
      <c r="H53" s="18"/>
      <c r="I53" s="18"/>
      <c r="J53" s="18"/>
      <c r="K53" s="18"/>
      <c r="L53" s="18">
        <v>0</v>
      </c>
      <c r="M53" s="18">
        <v>0</v>
      </c>
    </row>
    <row r="54" spans="1:13" ht="29.25" customHeight="1" x14ac:dyDescent="0.25">
      <c r="A54" s="36" t="s">
        <v>339</v>
      </c>
      <c r="B54" s="16" t="s">
        <v>221</v>
      </c>
      <c r="C54" s="16">
        <v>148</v>
      </c>
      <c r="D54" s="17" t="s">
        <v>38</v>
      </c>
      <c r="E54" s="17" t="s">
        <v>45</v>
      </c>
      <c r="F54" s="16"/>
      <c r="G54" s="18">
        <f>G55</f>
        <v>101</v>
      </c>
      <c r="H54" s="18"/>
      <c r="I54" s="18"/>
      <c r="J54" s="18"/>
      <c r="K54" s="18"/>
      <c r="L54" s="18">
        <f>L55</f>
        <v>101</v>
      </c>
      <c r="M54" s="18">
        <f>M55</f>
        <v>101</v>
      </c>
    </row>
    <row r="55" spans="1:13" ht="29.25" customHeight="1" x14ac:dyDescent="0.25">
      <c r="A55" s="36" t="s">
        <v>19</v>
      </c>
      <c r="B55" s="16" t="s">
        <v>221</v>
      </c>
      <c r="C55" s="16">
        <v>148</v>
      </c>
      <c r="D55" s="17" t="s">
        <v>38</v>
      </c>
      <c r="E55" s="17" t="s">
        <v>45</v>
      </c>
      <c r="F55" s="16">
        <v>610</v>
      </c>
      <c r="G55" s="18">
        <v>101</v>
      </c>
      <c r="H55" s="18"/>
      <c r="I55" s="18"/>
      <c r="J55" s="18"/>
      <c r="K55" s="18"/>
      <c r="L55" s="18">
        <v>101</v>
      </c>
      <c r="M55" s="18">
        <v>101</v>
      </c>
    </row>
    <row r="56" spans="1:13" ht="58.5" customHeight="1" x14ac:dyDescent="0.25">
      <c r="A56" s="74" t="s">
        <v>348</v>
      </c>
      <c r="B56" s="52" t="s">
        <v>151</v>
      </c>
      <c r="C56" s="52">
        <v>148</v>
      </c>
      <c r="D56" s="53" t="s">
        <v>38</v>
      </c>
      <c r="E56" s="53" t="s">
        <v>42</v>
      </c>
      <c r="F56" s="52"/>
      <c r="G56" s="54">
        <f>G57</f>
        <v>3890.2</v>
      </c>
      <c r="H56" s="54"/>
      <c r="I56" s="54"/>
      <c r="J56" s="54"/>
      <c r="K56" s="54"/>
      <c r="L56" s="54">
        <f>L57</f>
        <v>3890.2</v>
      </c>
      <c r="M56" s="54">
        <f>M57</f>
        <v>3890.2</v>
      </c>
    </row>
    <row r="57" spans="1:13" ht="29.25" customHeight="1" x14ac:dyDescent="0.25">
      <c r="A57" s="11" t="s">
        <v>14</v>
      </c>
      <c r="B57" s="16" t="s">
        <v>151</v>
      </c>
      <c r="C57" s="16">
        <v>148</v>
      </c>
      <c r="D57" s="17" t="s">
        <v>38</v>
      </c>
      <c r="E57" s="17" t="s">
        <v>42</v>
      </c>
      <c r="F57" s="16">
        <v>610</v>
      </c>
      <c r="G57" s="18">
        <v>3890.2</v>
      </c>
      <c r="H57" s="18"/>
      <c r="I57" s="18"/>
      <c r="J57" s="18"/>
      <c r="K57" s="18"/>
      <c r="L57" s="18">
        <v>3890.2</v>
      </c>
      <c r="M57" s="18">
        <v>3890.2</v>
      </c>
    </row>
    <row r="58" spans="1:13" ht="38.25" customHeight="1" x14ac:dyDescent="0.25">
      <c r="A58" s="11" t="s">
        <v>179</v>
      </c>
      <c r="B58" s="16" t="s">
        <v>151</v>
      </c>
      <c r="C58" s="16">
        <v>148</v>
      </c>
      <c r="D58" s="17" t="s">
        <v>38</v>
      </c>
      <c r="E58" s="17" t="s">
        <v>42</v>
      </c>
      <c r="F58" s="16"/>
      <c r="G58" s="18">
        <f>G59</f>
        <v>0</v>
      </c>
      <c r="H58" s="18"/>
      <c r="I58" s="18"/>
      <c r="J58" s="18"/>
      <c r="K58" s="18"/>
      <c r="L58" s="18">
        <f>L59</f>
        <v>0</v>
      </c>
      <c r="M58" s="18">
        <f>M59</f>
        <v>0</v>
      </c>
    </row>
    <row r="59" spans="1:13" ht="29.25" customHeight="1" x14ac:dyDescent="0.25">
      <c r="A59" s="11" t="s">
        <v>14</v>
      </c>
      <c r="B59" s="16" t="s">
        <v>151</v>
      </c>
      <c r="C59" s="16">
        <v>148</v>
      </c>
      <c r="D59" s="17" t="s">
        <v>38</v>
      </c>
      <c r="E59" s="17" t="s">
        <v>42</v>
      </c>
      <c r="F59" s="16">
        <v>610</v>
      </c>
      <c r="G59" s="18">
        <v>0</v>
      </c>
      <c r="H59" s="18"/>
      <c r="I59" s="18"/>
      <c r="J59" s="18"/>
      <c r="K59" s="18"/>
      <c r="L59" s="18">
        <v>0</v>
      </c>
      <c r="M59" s="18">
        <v>0</v>
      </c>
    </row>
    <row r="60" spans="1:13" ht="69" customHeight="1" x14ac:dyDescent="0.25">
      <c r="A60" s="36" t="s">
        <v>15</v>
      </c>
      <c r="B60" s="16" t="s">
        <v>56</v>
      </c>
      <c r="C60" s="16">
        <v>148</v>
      </c>
      <c r="D60" s="17" t="s">
        <v>38</v>
      </c>
      <c r="E60" s="17" t="s">
        <v>42</v>
      </c>
      <c r="F60" s="16"/>
      <c r="G60" s="18">
        <f>G61</f>
        <v>2478.1</v>
      </c>
      <c r="H60" s="18"/>
      <c r="I60" s="18"/>
      <c r="J60" s="18"/>
      <c r="K60" s="18"/>
      <c r="L60" s="18">
        <f>L61</f>
        <v>2478.1</v>
      </c>
      <c r="M60" s="18">
        <f>M61</f>
        <v>2478.1</v>
      </c>
    </row>
    <row r="61" spans="1:13" ht="29.25" customHeight="1" x14ac:dyDescent="0.25">
      <c r="A61" s="36" t="s">
        <v>19</v>
      </c>
      <c r="B61" s="16" t="s">
        <v>56</v>
      </c>
      <c r="C61" s="16">
        <v>148</v>
      </c>
      <c r="D61" s="17" t="s">
        <v>38</v>
      </c>
      <c r="E61" s="17" t="s">
        <v>42</v>
      </c>
      <c r="F61" s="16">
        <v>610</v>
      </c>
      <c r="G61" s="18">
        <v>2478.1</v>
      </c>
      <c r="H61" s="18"/>
      <c r="I61" s="18"/>
      <c r="J61" s="18"/>
      <c r="K61" s="18"/>
      <c r="L61" s="18">
        <v>2478.1</v>
      </c>
      <c r="M61" s="18">
        <v>2478.1</v>
      </c>
    </row>
    <row r="62" spans="1:13" ht="40.5" customHeight="1" x14ac:dyDescent="0.25">
      <c r="A62" s="74" t="s">
        <v>172</v>
      </c>
      <c r="B62" s="16" t="s">
        <v>51</v>
      </c>
      <c r="C62" s="16">
        <v>148</v>
      </c>
      <c r="D62" s="17" t="s">
        <v>38</v>
      </c>
      <c r="E62" s="17" t="s">
        <v>38</v>
      </c>
      <c r="F62" s="16"/>
      <c r="G62" s="18">
        <f>G63</f>
        <v>253</v>
      </c>
      <c r="H62" s="18"/>
      <c r="I62" s="18"/>
      <c r="J62" s="18"/>
      <c r="K62" s="18"/>
      <c r="L62" s="18">
        <f>L63</f>
        <v>253</v>
      </c>
      <c r="M62" s="18">
        <f>M63</f>
        <v>253</v>
      </c>
    </row>
    <row r="63" spans="1:13" ht="27.75" customHeight="1" x14ac:dyDescent="0.25">
      <c r="A63" s="11" t="s">
        <v>219</v>
      </c>
      <c r="B63" s="16" t="s">
        <v>176</v>
      </c>
      <c r="C63" s="16">
        <v>148</v>
      </c>
      <c r="D63" s="17" t="s">
        <v>38</v>
      </c>
      <c r="E63" s="17" t="s">
        <v>38</v>
      </c>
      <c r="F63" s="16"/>
      <c r="G63" s="18">
        <f>G64</f>
        <v>253</v>
      </c>
      <c r="H63" s="18"/>
      <c r="I63" s="18"/>
      <c r="J63" s="18"/>
      <c r="K63" s="18"/>
      <c r="L63" s="18">
        <f>L64</f>
        <v>253</v>
      </c>
      <c r="M63" s="18">
        <f>M64</f>
        <v>253</v>
      </c>
    </row>
    <row r="64" spans="1:13" ht="27" customHeight="1" x14ac:dyDescent="0.25">
      <c r="A64" s="11" t="s">
        <v>14</v>
      </c>
      <c r="B64" s="16" t="s">
        <v>176</v>
      </c>
      <c r="C64" s="16">
        <v>148</v>
      </c>
      <c r="D64" s="17" t="s">
        <v>38</v>
      </c>
      <c r="E64" s="17" t="s">
        <v>38</v>
      </c>
      <c r="F64" s="16">
        <v>610</v>
      </c>
      <c r="G64" s="18">
        <v>253</v>
      </c>
      <c r="H64" s="18"/>
      <c r="I64" s="18"/>
      <c r="J64" s="18"/>
      <c r="K64" s="18"/>
      <c r="L64" s="18">
        <v>253</v>
      </c>
      <c r="M64" s="18">
        <v>253</v>
      </c>
    </row>
    <row r="65" spans="1:31" ht="94.5" customHeight="1" x14ac:dyDescent="0.25">
      <c r="A65" s="74" t="s">
        <v>173</v>
      </c>
      <c r="B65" s="16" t="s">
        <v>52</v>
      </c>
      <c r="C65" s="16"/>
      <c r="D65" s="17"/>
      <c r="E65" s="17"/>
      <c r="F65" s="16"/>
      <c r="G65" s="18">
        <f>G66</f>
        <v>172.2</v>
      </c>
      <c r="H65" s="18"/>
      <c r="I65" s="18"/>
      <c r="J65" s="18"/>
      <c r="K65" s="18"/>
      <c r="L65" s="18">
        <f>L66</f>
        <v>172.2</v>
      </c>
      <c r="M65" s="18">
        <f>M66</f>
        <v>172.2</v>
      </c>
    </row>
    <row r="66" spans="1:31" ht="69.75" customHeight="1" x14ac:dyDescent="0.25">
      <c r="A66" s="11" t="s">
        <v>174</v>
      </c>
      <c r="B66" s="16" t="s">
        <v>177</v>
      </c>
      <c r="C66" s="16">
        <v>148</v>
      </c>
      <c r="D66" s="17" t="s">
        <v>39</v>
      </c>
      <c r="E66" s="17" t="s">
        <v>40</v>
      </c>
      <c r="F66" s="16"/>
      <c r="G66" s="18">
        <f>G67</f>
        <v>172.2</v>
      </c>
      <c r="H66" s="18"/>
      <c r="I66" s="18"/>
      <c r="J66" s="18"/>
      <c r="K66" s="18"/>
      <c r="L66" s="18">
        <f>L67</f>
        <v>172.2</v>
      </c>
      <c r="M66" s="18">
        <f>M67</f>
        <v>172.2</v>
      </c>
    </row>
    <row r="67" spans="1:31" ht="27" customHeight="1" x14ac:dyDescent="0.25">
      <c r="A67" s="11" t="s">
        <v>14</v>
      </c>
      <c r="B67" s="16" t="s">
        <v>177</v>
      </c>
      <c r="C67" s="16">
        <v>148</v>
      </c>
      <c r="D67" s="17" t="s">
        <v>39</v>
      </c>
      <c r="E67" s="17" t="s">
        <v>40</v>
      </c>
      <c r="F67" s="16">
        <v>610</v>
      </c>
      <c r="G67" s="18">
        <v>172.2</v>
      </c>
      <c r="H67" s="18"/>
      <c r="I67" s="18"/>
      <c r="J67" s="18"/>
      <c r="K67" s="18"/>
      <c r="L67" s="18">
        <v>172.2</v>
      </c>
      <c r="M67" s="18">
        <v>172.2</v>
      </c>
    </row>
    <row r="68" spans="1:31" ht="94.5" customHeight="1" x14ac:dyDescent="0.25">
      <c r="A68" s="74" t="s">
        <v>175</v>
      </c>
      <c r="B68" s="16" t="s">
        <v>54</v>
      </c>
      <c r="C68" s="16">
        <v>975</v>
      </c>
      <c r="D68" s="17" t="s">
        <v>61</v>
      </c>
      <c r="E68" s="17" t="s">
        <v>42</v>
      </c>
      <c r="F68" s="16"/>
      <c r="G68" s="18">
        <f>G69</f>
        <v>228</v>
      </c>
      <c r="H68" s="18"/>
      <c r="I68" s="18"/>
      <c r="J68" s="18"/>
      <c r="K68" s="18"/>
      <c r="L68" s="18">
        <f>L69</f>
        <v>228</v>
      </c>
      <c r="M68" s="18">
        <f>M69</f>
        <v>228</v>
      </c>
    </row>
    <row r="69" spans="1:31" ht="162" customHeight="1" x14ac:dyDescent="0.25">
      <c r="A69" s="36" t="s">
        <v>220</v>
      </c>
      <c r="B69" s="16" t="s">
        <v>178</v>
      </c>
      <c r="C69" s="16">
        <v>975</v>
      </c>
      <c r="D69" s="17" t="s">
        <v>61</v>
      </c>
      <c r="E69" s="17" t="s">
        <v>42</v>
      </c>
      <c r="F69" s="16"/>
      <c r="G69" s="18">
        <f>G70</f>
        <v>228</v>
      </c>
      <c r="H69" s="18"/>
      <c r="I69" s="18"/>
      <c r="J69" s="18"/>
      <c r="K69" s="18"/>
      <c r="L69" s="18">
        <f>L70</f>
        <v>228</v>
      </c>
      <c r="M69" s="18">
        <f>M70</f>
        <v>228</v>
      </c>
    </row>
    <row r="70" spans="1:31" ht="20.25" customHeight="1" x14ac:dyDescent="0.25">
      <c r="A70" s="36" t="s">
        <v>12</v>
      </c>
      <c r="B70" s="16" t="s">
        <v>178</v>
      </c>
      <c r="C70" s="16">
        <v>975</v>
      </c>
      <c r="D70" s="17" t="s">
        <v>61</v>
      </c>
      <c r="E70" s="17" t="s">
        <v>42</v>
      </c>
      <c r="F70" s="16">
        <v>340</v>
      </c>
      <c r="G70" s="18">
        <v>228</v>
      </c>
      <c r="H70" s="18"/>
      <c r="I70" s="18"/>
      <c r="J70" s="18"/>
      <c r="K70" s="18"/>
      <c r="L70" s="18">
        <v>228</v>
      </c>
      <c r="M70" s="18">
        <v>228</v>
      </c>
    </row>
    <row r="71" spans="1:31" ht="56.25" customHeight="1" x14ac:dyDescent="0.25">
      <c r="A71" s="81" t="s">
        <v>180</v>
      </c>
      <c r="B71" s="16" t="s">
        <v>85</v>
      </c>
      <c r="C71" s="16">
        <v>975</v>
      </c>
      <c r="D71" s="17" t="s">
        <v>38</v>
      </c>
      <c r="E71" s="17" t="s">
        <v>46</v>
      </c>
      <c r="F71" s="16"/>
      <c r="G71" s="18">
        <f>G72+G79</f>
        <v>4167.1000000000004</v>
      </c>
      <c r="H71" s="18">
        <f t="shared" ref="H71:M71" si="16">H72+H79</f>
        <v>0</v>
      </c>
      <c r="I71" s="18">
        <f t="shared" si="16"/>
        <v>0</v>
      </c>
      <c r="J71" s="18">
        <f t="shared" si="16"/>
        <v>0</v>
      </c>
      <c r="K71" s="18">
        <f t="shared" si="16"/>
        <v>0</v>
      </c>
      <c r="L71" s="18">
        <f t="shared" si="16"/>
        <v>4167.1000000000004</v>
      </c>
      <c r="M71" s="18">
        <f t="shared" si="16"/>
        <v>4167.1000000000004</v>
      </c>
    </row>
    <row r="72" spans="1:31" ht="27.75" customHeight="1" x14ac:dyDescent="0.25">
      <c r="A72" s="36" t="s">
        <v>340</v>
      </c>
      <c r="B72" s="16" t="s">
        <v>85</v>
      </c>
      <c r="C72" s="16">
        <v>975</v>
      </c>
      <c r="D72" s="17" t="s">
        <v>38</v>
      </c>
      <c r="E72" s="17" t="s">
        <v>46</v>
      </c>
      <c r="F72" s="16"/>
      <c r="G72" s="18">
        <f>G73</f>
        <v>4067.1000000000004</v>
      </c>
      <c r="H72" s="18"/>
      <c r="I72" s="18"/>
      <c r="J72" s="18"/>
      <c r="K72" s="18"/>
      <c r="L72" s="18">
        <f>L73</f>
        <v>4067.1000000000004</v>
      </c>
      <c r="M72" s="18">
        <f>M73</f>
        <v>4067.1000000000004</v>
      </c>
    </row>
    <row r="73" spans="1:31" ht="42" customHeight="1" x14ac:dyDescent="0.25">
      <c r="A73" s="36" t="s">
        <v>393</v>
      </c>
      <c r="B73" s="16" t="s">
        <v>85</v>
      </c>
      <c r="C73" s="16">
        <v>975</v>
      </c>
      <c r="D73" s="17" t="s">
        <v>38</v>
      </c>
      <c r="E73" s="17" t="s">
        <v>46</v>
      </c>
      <c r="F73" s="16"/>
      <c r="G73" s="18">
        <f>G74+G77</f>
        <v>4067.1000000000004</v>
      </c>
      <c r="H73" s="18">
        <f t="shared" ref="H73:M73" si="17">H74+H77</f>
        <v>0</v>
      </c>
      <c r="I73" s="18">
        <f t="shared" si="17"/>
        <v>0</v>
      </c>
      <c r="J73" s="18">
        <f t="shared" si="17"/>
        <v>0</v>
      </c>
      <c r="K73" s="18">
        <f t="shared" si="17"/>
        <v>0</v>
      </c>
      <c r="L73" s="18">
        <f t="shared" si="17"/>
        <v>4067.1000000000004</v>
      </c>
      <c r="M73" s="18">
        <f t="shared" si="17"/>
        <v>4067.1000000000004</v>
      </c>
    </row>
    <row r="74" spans="1:31" ht="30" customHeight="1" x14ac:dyDescent="0.25">
      <c r="A74" s="36" t="s">
        <v>4</v>
      </c>
      <c r="B74" s="16" t="s">
        <v>181</v>
      </c>
      <c r="C74" s="16">
        <v>975</v>
      </c>
      <c r="D74" s="17" t="s">
        <v>38</v>
      </c>
      <c r="E74" s="17" t="s">
        <v>46</v>
      </c>
      <c r="F74" s="16"/>
      <c r="G74" s="18">
        <f>G75+G76</f>
        <v>3257.1000000000004</v>
      </c>
      <c r="H74" s="18">
        <f t="shared" ref="H74:M74" si="18">H75+H76</f>
        <v>0</v>
      </c>
      <c r="I74" s="18">
        <f t="shared" si="18"/>
        <v>0</v>
      </c>
      <c r="J74" s="18">
        <f t="shared" si="18"/>
        <v>0</v>
      </c>
      <c r="K74" s="18">
        <f t="shared" si="18"/>
        <v>0</v>
      </c>
      <c r="L74" s="18">
        <f t="shared" si="18"/>
        <v>3257.1000000000004</v>
      </c>
      <c r="M74" s="18">
        <f t="shared" si="18"/>
        <v>3257.1000000000004</v>
      </c>
    </row>
    <row r="75" spans="1:31" ht="38.25" x14ac:dyDescent="0.25">
      <c r="A75" s="36" t="s">
        <v>23</v>
      </c>
      <c r="B75" s="16" t="s">
        <v>181</v>
      </c>
      <c r="C75" s="16">
        <v>975</v>
      </c>
      <c r="D75" s="17" t="s">
        <v>38</v>
      </c>
      <c r="E75" s="17" t="s">
        <v>46</v>
      </c>
      <c r="F75" s="16">
        <v>120</v>
      </c>
      <c r="G75" s="18">
        <v>3005.8</v>
      </c>
      <c r="H75" s="18"/>
      <c r="I75" s="18"/>
      <c r="J75" s="18"/>
      <c r="K75" s="18"/>
      <c r="L75" s="18">
        <v>3005.8</v>
      </c>
      <c r="M75" s="18">
        <v>3005.8</v>
      </c>
    </row>
    <row r="76" spans="1:31" ht="51" x14ac:dyDescent="0.25">
      <c r="A76" s="36" t="s">
        <v>8</v>
      </c>
      <c r="B76" s="16" t="s">
        <v>181</v>
      </c>
      <c r="C76" s="16">
        <v>975</v>
      </c>
      <c r="D76" s="17" t="s">
        <v>38</v>
      </c>
      <c r="E76" s="17" t="s">
        <v>46</v>
      </c>
      <c r="F76" s="16">
        <v>240</v>
      </c>
      <c r="G76" s="18">
        <v>251.3</v>
      </c>
      <c r="H76" s="18"/>
      <c r="I76" s="18"/>
      <c r="J76" s="18"/>
      <c r="K76" s="18"/>
      <c r="L76" s="18">
        <v>251.3</v>
      </c>
      <c r="M76" s="18">
        <v>251.3</v>
      </c>
    </row>
    <row r="77" spans="1:31" ht="66" customHeight="1" x14ac:dyDescent="0.25">
      <c r="A77" s="36" t="s">
        <v>15</v>
      </c>
      <c r="B77" s="16" t="s">
        <v>182</v>
      </c>
      <c r="C77" s="16">
        <v>975</v>
      </c>
      <c r="D77" s="17" t="s">
        <v>38</v>
      </c>
      <c r="E77" s="17" t="s">
        <v>46</v>
      </c>
      <c r="F77" s="16"/>
      <c r="G77" s="18">
        <f>G78</f>
        <v>810</v>
      </c>
      <c r="H77" s="18"/>
      <c r="I77" s="18"/>
      <c r="J77" s="18"/>
      <c r="K77" s="18"/>
      <c r="L77" s="18">
        <f>L78</f>
        <v>810</v>
      </c>
      <c r="M77" s="18">
        <f>M78</f>
        <v>810</v>
      </c>
    </row>
    <row r="78" spans="1:31" ht="43.5" customHeight="1" x14ac:dyDescent="0.25">
      <c r="A78" s="36" t="s">
        <v>23</v>
      </c>
      <c r="B78" s="16" t="s">
        <v>182</v>
      </c>
      <c r="C78" s="16">
        <v>975</v>
      </c>
      <c r="D78" s="17" t="s">
        <v>38</v>
      </c>
      <c r="E78" s="17" t="s">
        <v>46</v>
      </c>
      <c r="F78" s="16">
        <v>120</v>
      </c>
      <c r="G78" s="18">
        <v>810</v>
      </c>
      <c r="H78" s="18"/>
      <c r="I78" s="18"/>
      <c r="J78" s="18"/>
      <c r="K78" s="18"/>
      <c r="L78" s="18">
        <v>810</v>
      </c>
      <c r="M78" s="18">
        <v>810</v>
      </c>
    </row>
    <row r="79" spans="1:31" ht="27.75" customHeight="1" x14ac:dyDescent="0.25">
      <c r="A79" s="36" t="s">
        <v>83</v>
      </c>
      <c r="B79" s="16" t="s">
        <v>84</v>
      </c>
      <c r="C79" s="16">
        <v>148</v>
      </c>
      <c r="D79" s="17" t="s">
        <v>38</v>
      </c>
      <c r="E79" s="17" t="s">
        <v>38</v>
      </c>
      <c r="F79" s="16"/>
      <c r="G79" s="18">
        <f>G80</f>
        <v>100</v>
      </c>
      <c r="H79" s="18"/>
      <c r="I79" s="18"/>
      <c r="J79" s="18"/>
      <c r="K79" s="18"/>
      <c r="L79" s="18">
        <f>L80</f>
        <v>100</v>
      </c>
      <c r="M79" s="18">
        <f>M80</f>
        <v>100</v>
      </c>
      <c r="W79" s="3"/>
      <c r="X79" s="4"/>
      <c r="Y79" s="4"/>
      <c r="Z79" s="5"/>
      <c r="AA79" s="4"/>
      <c r="AB79" s="6"/>
      <c r="AC79" s="6"/>
      <c r="AD79" s="6"/>
      <c r="AE79" s="6"/>
    </row>
    <row r="80" spans="1:31" ht="25.5" x14ac:dyDescent="0.25">
      <c r="A80" s="11" t="s">
        <v>14</v>
      </c>
      <c r="B80" s="16" t="s">
        <v>84</v>
      </c>
      <c r="C80" s="16">
        <v>148</v>
      </c>
      <c r="D80" s="17" t="s">
        <v>38</v>
      </c>
      <c r="E80" s="17" t="s">
        <v>38</v>
      </c>
      <c r="F80" s="16">
        <v>610</v>
      </c>
      <c r="G80" s="18">
        <v>100</v>
      </c>
      <c r="H80" s="18"/>
      <c r="I80" s="18"/>
      <c r="J80" s="18"/>
      <c r="K80" s="18"/>
      <c r="L80" s="18">
        <v>100</v>
      </c>
      <c r="M80" s="18">
        <v>100</v>
      </c>
      <c r="W80" s="3"/>
      <c r="X80" s="4"/>
      <c r="Y80" s="4"/>
      <c r="Z80" s="5"/>
      <c r="AA80" s="4"/>
      <c r="AB80" s="6"/>
      <c r="AC80" s="6"/>
      <c r="AD80" s="6"/>
      <c r="AE80" s="6"/>
    </row>
    <row r="81" spans="1:31" ht="81" customHeight="1" x14ac:dyDescent="0.25">
      <c r="A81" s="44" t="s">
        <v>154</v>
      </c>
      <c r="B81" s="13" t="s">
        <v>57</v>
      </c>
      <c r="C81" s="16"/>
      <c r="D81" s="14"/>
      <c r="E81" s="20"/>
      <c r="F81" s="13"/>
      <c r="G81" s="15">
        <f>G82+G88</f>
        <v>1053.4000000000001</v>
      </c>
      <c r="H81" s="15">
        <f t="shared" ref="H81:L81" si="19">H82+H88</f>
        <v>0</v>
      </c>
      <c r="I81" s="15">
        <f t="shared" si="19"/>
        <v>0</v>
      </c>
      <c r="J81" s="15">
        <f t="shared" si="19"/>
        <v>0</v>
      </c>
      <c r="K81" s="15">
        <f t="shared" si="19"/>
        <v>0</v>
      </c>
      <c r="L81" s="15">
        <f t="shared" si="19"/>
        <v>2384.8000000000002</v>
      </c>
      <c r="M81" s="15">
        <f t="shared" ref="M81" si="20">M82+M88</f>
        <v>2384.8000000000002</v>
      </c>
      <c r="W81" s="3"/>
      <c r="X81" s="4"/>
      <c r="Y81" s="4"/>
      <c r="Z81" s="5"/>
      <c r="AA81" s="4"/>
      <c r="AB81" s="6"/>
      <c r="AC81" s="6"/>
      <c r="AD81" s="6"/>
      <c r="AE81" s="6"/>
    </row>
    <row r="82" spans="1:31" ht="41.25" customHeight="1" x14ac:dyDescent="0.25">
      <c r="A82" s="36" t="s">
        <v>227</v>
      </c>
      <c r="B82" s="16" t="s">
        <v>407</v>
      </c>
      <c r="C82" s="16"/>
      <c r="D82" s="14"/>
      <c r="E82" s="20"/>
      <c r="F82" s="13"/>
      <c r="G82" s="18">
        <f>G83</f>
        <v>973.6</v>
      </c>
      <c r="H82" s="18"/>
      <c r="I82" s="18"/>
      <c r="J82" s="18"/>
      <c r="K82" s="18"/>
      <c r="L82" s="18">
        <f>L83</f>
        <v>2305</v>
      </c>
      <c r="M82" s="18">
        <f>M83</f>
        <v>2305</v>
      </c>
      <c r="W82" s="3"/>
      <c r="X82" s="4"/>
      <c r="Y82" s="4"/>
      <c r="Z82" s="5"/>
      <c r="AA82" s="4"/>
      <c r="AB82" s="6"/>
      <c r="AC82" s="6"/>
      <c r="AD82" s="6"/>
      <c r="AE82" s="6"/>
    </row>
    <row r="83" spans="1:31" ht="66" customHeight="1" x14ac:dyDescent="0.25">
      <c r="A83" s="36" t="s">
        <v>155</v>
      </c>
      <c r="B83" s="16" t="s">
        <v>209</v>
      </c>
      <c r="C83" s="16">
        <v>148</v>
      </c>
      <c r="D83" s="17" t="s">
        <v>39</v>
      </c>
      <c r="E83" s="21">
        <v>12</v>
      </c>
      <c r="F83" s="13"/>
      <c r="G83" s="18">
        <f>G84+G87</f>
        <v>973.6</v>
      </c>
      <c r="H83" s="18">
        <f t="shared" ref="H83:M83" si="21">H84+H87</f>
        <v>0</v>
      </c>
      <c r="I83" s="18">
        <f t="shared" si="21"/>
        <v>0</v>
      </c>
      <c r="J83" s="18">
        <f t="shared" si="21"/>
        <v>0</v>
      </c>
      <c r="K83" s="18">
        <f t="shared" si="21"/>
        <v>0</v>
      </c>
      <c r="L83" s="18">
        <f t="shared" si="21"/>
        <v>2305</v>
      </c>
      <c r="M83" s="18">
        <f t="shared" si="21"/>
        <v>2305</v>
      </c>
      <c r="W83" s="3"/>
      <c r="X83" s="4"/>
      <c r="Y83" s="4"/>
      <c r="Z83" s="5"/>
      <c r="AA83" s="4"/>
      <c r="AB83" s="6"/>
      <c r="AC83" s="6"/>
      <c r="AD83" s="6"/>
      <c r="AE83" s="6"/>
    </row>
    <row r="84" spans="1:31" ht="198" customHeight="1" x14ac:dyDescent="0.25">
      <c r="A84" s="36" t="s">
        <v>210</v>
      </c>
      <c r="B84" s="16" t="s">
        <v>212</v>
      </c>
      <c r="C84" s="16">
        <v>148</v>
      </c>
      <c r="D84" s="17" t="s">
        <v>39</v>
      </c>
      <c r="E84" s="21">
        <v>12</v>
      </c>
      <c r="F84" s="13"/>
      <c r="G84" s="18">
        <f>G85</f>
        <v>848.7</v>
      </c>
      <c r="H84" s="18"/>
      <c r="I84" s="18"/>
      <c r="J84" s="18"/>
      <c r="K84" s="18"/>
      <c r="L84" s="18">
        <f>L85</f>
        <v>1962.9</v>
      </c>
      <c r="M84" s="18">
        <f>M85</f>
        <v>1962.9</v>
      </c>
      <c r="W84" s="3"/>
      <c r="X84" s="4"/>
      <c r="Y84" s="4"/>
      <c r="Z84" s="5"/>
      <c r="AA84" s="4"/>
      <c r="AB84" s="6"/>
      <c r="AC84" s="6"/>
      <c r="AD84" s="6"/>
      <c r="AE84" s="6"/>
    </row>
    <row r="85" spans="1:31" ht="67.5" customHeight="1" x14ac:dyDescent="0.25">
      <c r="A85" s="36" t="s">
        <v>88</v>
      </c>
      <c r="B85" s="16" t="s">
        <v>212</v>
      </c>
      <c r="C85" s="16">
        <v>148</v>
      </c>
      <c r="D85" s="17" t="s">
        <v>39</v>
      </c>
      <c r="E85" s="21">
        <v>12</v>
      </c>
      <c r="F85" s="16">
        <v>810</v>
      </c>
      <c r="G85" s="18">
        <v>848.7</v>
      </c>
      <c r="H85" s="18"/>
      <c r="I85" s="18"/>
      <c r="J85" s="18"/>
      <c r="K85" s="18"/>
      <c r="L85" s="18">
        <v>1962.9</v>
      </c>
      <c r="M85" s="18">
        <v>1962.9</v>
      </c>
      <c r="W85" s="3"/>
      <c r="X85" s="4"/>
      <c r="Y85" s="4"/>
      <c r="Z85" s="5"/>
      <c r="AA85" s="4"/>
      <c r="AB85" s="6"/>
      <c r="AC85" s="6"/>
      <c r="AD85" s="6"/>
      <c r="AE85" s="6"/>
    </row>
    <row r="86" spans="1:31" ht="156" customHeight="1" x14ac:dyDescent="0.25">
      <c r="A86" s="36" t="s">
        <v>211</v>
      </c>
      <c r="B86" s="16" t="s">
        <v>213</v>
      </c>
      <c r="C86" s="16">
        <v>148</v>
      </c>
      <c r="D86" s="17" t="s">
        <v>39</v>
      </c>
      <c r="E86" s="21">
        <v>12</v>
      </c>
      <c r="F86" s="13"/>
      <c r="G86" s="18">
        <f>G87</f>
        <v>124.9</v>
      </c>
      <c r="H86" s="18"/>
      <c r="I86" s="18"/>
      <c r="J86" s="18"/>
      <c r="K86" s="18"/>
      <c r="L86" s="18">
        <f>L87</f>
        <v>342.1</v>
      </c>
      <c r="M86" s="18">
        <f>M87</f>
        <v>342.1</v>
      </c>
      <c r="W86" s="3"/>
      <c r="X86" s="4"/>
      <c r="Y86" s="4"/>
      <c r="Z86" s="5"/>
      <c r="AA86" s="4"/>
      <c r="AB86" s="6"/>
      <c r="AC86" s="6"/>
      <c r="AD86" s="6"/>
      <c r="AE86" s="6"/>
    </row>
    <row r="87" spans="1:31" ht="66.75" customHeight="1" x14ac:dyDescent="0.25">
      <c r="A87" s="36" t="s">
        <v>88</v>
      </c>
      <c r="B87" s="16" t="s">
        <v>213</v>
      </c>
      <c r="C87" s="16">
        <v>148</v>
      </c>
      <c r="D87" s="17" t="s">
        <v>39</v>
      </c>
      <c r="E87" s="17">
        <v>12</v>
      </c>
      <c r="F87" s="16">
        <v>810</v>
      </c>
      <c r="G87" s="18">
        <v>124.9</v>
      </c>
      <c r="H87" s="18"/>
      <c r="I87" s="18"/>
      <c r="J87" s="18"/>
      <c r="K87" s="18"/>
      <c r="L87" s="18">
        <v>342.1</v>
      </c>
      <c r="M87" s="18">
        <v>342.1</v>
      </c>
    </row>
    <row r="88" spans="1:31" ht="32.25" customHeight="1" x14ac:dyDescent="0.25">
      <c r="A88" s="36" t="s">
        <v>119</v>
      </c>
      <c r="B88" s="16" t="s">
        <v>157</v>
      </c>
      <c r="C88" s="16"/>
      <c r="D88" s="17"/>
      <c r="E88" s="17"/>
      <c r="F88" s="16"/>
      <c r="G88" s="18">
        <f>G89</f>
        <v>79.8</v>
      </c>
      <c r="H88" s="18"/>
      <c r="I88" s="18"/>
      <c r="J88" s="18"/>
      <c r="K88" s="18"/>
      <c r="L88" s="18">
        <f>L89</f>
        <v>79.8</v>
      </c>
      <c r="M88" s="18">
        <f>M89</f>
        <v>79.8</v>
      </c>
    </row>
    <row r="89" spans="1:31" ht="99" customHeight="1" x14ac:dyDescent="0.25">
      <c r="A89" s="36" t="s">
        <v>156</v>
      </c>
      <c r="B89" s="16" t="s">
        <v>313</v>
      </c>
      <c r="C89" s="16">
        <v>148</v>
      </c>
      <c r="D89" s="17" t="s">
        <v>39</v>
      </c>
      <c r="E89" s="17" t="s">
        <v>69</v>
      </c>
      <c r="F89" s="16"/>
      <c r="G89" s="18">
        <f>G90+G92+G94</f>
        <v>79.8</v>
      </c>
      <c r="H89" s="18">
        <f t="shared" ref="H89:M89" si="22">H90+H92+H94</f>
        <v>0</v>
      </c>
      <c r="I89" s="18">
        <f t="shared" si="22"/>
        <v>0</v>
      </c>
      <c r="J89" s="18">
        <f t="shared" si="22"/>
        <v>0</v>
      </c>
      <c r="K89" s="18">
        <f t="shared" si="22"/>
        <v>0</v>
      </c>
      <c r="L89" s="18">
        <f t="shared" si="22"/>
        <v>79.8</v>
      </c>
      <c r="M89" s="18">
        <f t="shared" si="22"/>
        <v>79.8</v>
      </c>
    </row>
    <row r="90" spans="1:31" ht="186" customHeight="1" x14ac:dyDescent="0.25">
      <c r="A90" s="36" t="s">
        <v>214</v>
      </c>
      <c r="B90" s="16" t="s">
        <v>158</v>
      </c>
      <c r="C90" s="16">
        <v>148</v>
      </c>
      <c r="D90" s="17" t="s">
        <v>39</v>
      </c>
      <c r="E90" s="17">
        <v>12</v>
      </c>
      <c r="F90" s="16"/>
      <c r="G90" s="18">
        <f>G91</f>
        <v>20</v>
      </c>
      <c r="H90" s="18"/>
      <c r="I90" s="18"/>
      <c r="J90" s="18"/>
      <c r="K90" s="18"/>
      <c r="L90" s="18">
        <f>L91</f>
        <v>20</v>
      </c>
      <c r="M90" s="18">
        <f>M91</f>
        <v>20</v>
      </c>
    </row>
    <row r="91" spans="1:31" ht="51" x14ac:dyDescent="0.25">
      <c r="A91" s="36" t="s">
        <v>2</v>
      </c>
      <c r="B91" s="16" t="s">
        <v>158</v>
      </c>
      <c r="C91" s="16">
        <v>148</v>
      </c>
      <c r="D91" s="17" t="s">
        <v>39</v>
      </c>
      <c r="E91" s="17">
        <v>12</v>
      </c>
      <c r="F91" s="16">
        <v>240</v>
      </c>
      <c r="G91" s="18">
        <v>20</v>
      </c>
      <c r="H91" s="18"/>
      <c r="I91" s="18"/>
      <c r="J91" s="18"/>
      <c r="K91" s="18"/>
      <c r="L91" s="18">
        <v>20</v>
      </c>
      <c r="M91" s="18">
        <v>20</v>
      </c>
    </row>
    <row r="92" spans="1:31" ht="143.25" customHeight="1" x14ac:dyDescent="0.25">
      <c r="A92" s="36" t="s">
        <v>215</v>
      </c>
      <c r="B92" s="16" t="s">
        <v>314</v>
      </c>
      <c r="C92" s="16">
        <v>148</v>
      </c>
      <c r="D92" s="17" t="s">
        <v>39</v>
      </c>
      <c r="E92" s="17">
        <v>12</v>
      </c>
      <c r="F92" s="16"/>
      <c r="G92" s="18">
        <f>G93</f>
        <v>37</v>
      </c>
      <c r="H92" s="18"/>
      <c r="I92" s="18"/>
      <c r="J92" s="18"/>
      <c r="K92" s="18"/>
      <c r="L92" s="18">
        <f>L93</f>
        <v>37</v>
      </c>
      <c r="M92" s="18">
        <f>M93</f>
        <v>37</v>
      </c>
    </row>
    <row r="93" spans="1:31" ht="48" x14ac:dyDescent="0.25">
      <c r="A93" s="75" t="s">
        <v>2</v>
      </c>
      <c r="B93" s="16" t="s">
        <v>314</v>
      </c>
      <c r="C93" s="16">
        <v>148</v>
      </c>
      <c r="D93" s="17" t="s">
        <v>39</v>
      </c>
      <c r="E93" s="17">
        <v>12</v>
      </c>
      <c r="F93" s="16">
        <v>240</v>
      </c>
      <c r="G93" s="18">
        <v>37</v>
      </c>
      <c r="H93" s="18"/>
      <c r="I93" s="18"/>
      <c r="J93" s="18"/>
      <c r="K93" s="18"/>
      <c r="L93" s="18">
        <v>37</v>
      </c>
      <c r="M93" s="18">
        <v>37</v>
      </c>
    </row>
    <row r="94" spans="1:31" ht="211.5" customHeight="1" x14ac:dyDescent="0.25">
      <c r="A94" s="36" t="s">
        <v>216</v>
      </c>
      <c r="B94" s="16" t="s">
        <v>352</v>
      </c>
      <c r="C94" s="16">
        <v>148</v>
      </c>
      <c r="D94" s="17" t="s">
        <v>39</v>
      </c>
      <c r="E94" s="17">
        <v>12</v>
      </c>
      <c r="F94" s="16"/>
      <c r="G94" s="18">
        <f>G95</f>
        <v>22.8</v>
      </c>
      <c r="H94" s="18"/>
      <c r="I94" s="18"/>
      <c r="J94" s="18"/>
      <c r="K94" s="18"/>
      <c r="L94" s="18">
        <f>L95</f>
        <v>22.8</v>
      </c>
      <c r="M94" s="18">
        <f>M95</f>
        <v>22.8</v>
      </c>
    </row>
    <row r="95" spans="1:31" ht="51" x14ac:dyDescent="0.25">
      <c r="A95" s="36" t="s">
        <v>2</v>
      </c>
      <c r="B95" s="16" t="s">
        <v>352</v>
      </c>
      <c r="C95" s="16">
        <v>148</v>
      </c>
      <c r="D95" s="17" t="s">
        <v>39</v>
      </c>
      <c r="E95" s="17">
        <v>12</v>
      </c>
      <c r="F95" s="16">
        <v>240</v>
      </c>
      <c r="G95" s="18">
        <v>22.8</v>
      </c>
      <c r="H95" s="18"/>
      <c r="I95" s="18"/>
      <c r="J95" s="18"/>
      <c r="K95" s="18"/>
      <c r="L95" s="18">
        <v>22.8</v>
      </c>
      <c r="M95" s="18">
        <v>22.8</v>
      </c>
    </row>
    <row r="96" spans="1:31" ht="65.25" customHeight="1" x14ac:dyDescent="0.25">
      <c r="A96" s="44" t="s">
        <v>97</v>
      </c>
      <c r="B96" s="13" t="s">
        <v>98</v>
      </c>
      <c r="C96" s="13"/>
      <c r="D96" s="14"/>
      <c r="E96" s="14"/>
      <c r="F96" s="13"/>
      <c r="G96" s="79">
        <f>G97</f>
        <v>68877.5</v>
      </c>
      <c r="H96" s="79"/>
      <c r="I96" s="79"/>
      <c r="J96" s="79"/>
      <c r="K96" s="79"/>
      <c r="L96" s="79">
        <f>L97</f>
        <v>69978.7</v>
      </c>
      <c r="M96" s="79">
        <f>M97</f>
        <v>69978.7</v>
      </c>
    </row>
    <row r="97" spans="1:13" ht="27.75" customHeight="1" x14ac:dyDescent="0.25">
      <c r="A97" s="36" t="s">
        <v>119</v>
      </c>
      <c r="B97" s="16" t="s">
        <v>99</v>
      </c>
      <c r="C97" s="13"/>
      <c r="D97" s="14"/>
      <c r="E97" s="14"/>
      <c r="F97" s="13"/>
      <c r="G97" s="77">
        <f>G98+G133+G145+G152+G159</f>
        <v>68877.5</v>
      </c>
      <c r="H97" s="77">
        <f t="shared" ref="H97:M97" si="23">H98+H133+H145+H152+H159</f>
        <v>0</v>
      </c>
      <c r="I97" s="77">
        <f t="shared" si="23"/>
        <v>0</v>
      </c>
      <c r="J97" s="77">
        <f t="shared" si="23"/>
        <v>0</v>
      </c>
      <c r="K97" s="77">
        <f t="shared" si="23"/>
        <v>0</v>
      </c>
      <c r="L97" s="77">
        <f t="shared" si="23"/>
        <v>69978.7</v>
      </c>
      <c r="M97" s="77">
        <f t="shared" si="23"/>
        <v>69978.7</v>
      </c>
    </row>
    <row r="98" spans="1:13" ht="54" customHeight="1" x14ac:dyDescent="0.25">
      <c r="A98" s="36" t="s">
        <v>193</v>
      </c>
      <c r="B98" s="16" t="s">
        <v>100</v>
      </c>
      <c r="C98" s="16">
        <v>148</v>
      </c>
      <c r="D98" s="17" t="s">
        <v>40</v>
      </c>
      <c r="E98" s="17" t="s">
        <v>392</v>
      </c>
      <c r="F98" s="13"/>
      <c r="G98" s="18">
        <f>G99+G101+G103+G106+G108+G111+G113+G116+G119+G122+G125+G127+G129+G131</f>
        <v>34809.100000000006</v>
      </c>
      <c r="H98" s="18">
        <f t="shared" ref="H98:M98" si="24">H99+H101+H103+H106+H108+H111+H113+H116+H119+H122+H125+H127+H129+H131</f>
        <v>0</v>
      </c>
      <c r="I98" s="18">
        <f t="shared" si="24"/>
        <v>0</v>
      </c>
      <c r="J98" s="18">
        <f t="shared" si="24"/>
        <v>0</v>
      </c>
      <c r="K98" s="18">
        <f t="shared" si="24"/>
        <v>0</v>
      </c>
      <c r="L98" s="18">
        <f>L99+L101+L103+L106+L108+L111+L113+L116+L119+L122+L125+L127+L129+L131</f>
        <v>35015.800000000003</v>
      </c>
      <c r="M98" s="18">
        <f t="shared" si="24"/>
        <v>35015.800000000003</v>
      </c>
    </row>
    <row r="99" spans="1:13" ht="28.5" customHeight="1" x14ac:dyDescent="0.25">
      <c r="A99" s="36" t="s">
        <v>4</v>
      </c>
      <c r="B99" s="16" t="s">
        <v>184</v>
      </c>
      <c r="C99" s="16">
        <v>148</v>
      </c>
      <c r="D99" s="17" t="s">
        <v>40</v>
      </c>
      <c r="E99" s="17" t="s">
        <v>45</v>
      </c>
      <c r="F99" s="13"/>
      <c r="G99" s="18">
        <f>G100</f>
        <v>2397.8000000000002</v>
      </c>
      <c r="H99" s="18">
        <f t="shared" ref="H99:M99" si="25">H100</f>
        <v>0</v>
      </c>
      <c r="I99" s="18">
        <f t="shared" si="25"/>
        <v>0</v>
      </c>
      <c r="J99" s="18">
        <f t="shared" si="25"/>
        <v>0</v>
      </c>
      <c r="K99" s="18">
        <f t="shared" si="25"/>
        <v>0</v>
      </c>
      <c r="L99" s="18">
        <f t="shared" si="25"/>
        <v>2397.8000000000002</v>
      </c>
      <c r="M99" s="18">
        <f t="shared" si="25"/>
        <v>2397.8000000000002</v>
      </c>
    </row>
    <row r="100" spans="1:13" ht="42" customHeight="1" x14ac:dyDescent="0.25">
      <c r="A100" s="27" t="s">
        <v>6</v>
      </c>
      <c r="B100" s="16" t="s">
        <v>184</v>
      </c>
      <c r="C100" s="16">
        <v>148</v>
      </c>
      <c r="D100" s="17" t="s">
        <v>40</v>
      </c>
      <c r="E100" s="17" t="s">
        <v>45</v>
      </c>
      <c r="F100" s="16">
        <v>120</v>
      </c>
      <c r="G100" s="18">
        <v>2397.8000000000002</v>
      </c>
      <c r="H100" s="18"/>
      <c r="I100" s="18"/>
      <c r="J100" s="18"/>
      <c r="K100" s="18"/>
      <c r="L100" s="18">
        <v>2397.8000000000002</v>
      </c>
      <c r="M100" s="18">
        <v>2397.8000000000002</v>
      </c>
    </row>
    <row r="101" spans="1:13" ht="42" customHeight="1" x14ac:dyDescent="0.25">
      <c r="A101" s="82" t="s">
        <v>15</v>
      </c>
      <c r="B101" s="42" t="s">
        <v>194</v>
      </c>
      <c r="C101" s="16">
        <v>148</v>
      </c>
      <c r="D101" s="17" t="s">
        <v>40</v>
      </c>
      <c r="E101" s="17" t="s">
        <v>45</v>
      </c>
      <c r="F101" s="16"/>
      <c r="G101" s="18">
        <f>G102</f>
        <v>428.5</v>
      </c>
      <c r="H101" s="18"/>
      <c r="I101" s="18"/>
      <c r="J101" s="18"/>
      <c r="K101" s="18"/>
      <c r="L101" s="18">
        <f>L102</f>
        <v>428.5</v>
      </c>
      <c r="M101" s="18">
        <f>M102</f>
        <v>428.5</v>
      </c>
    </row>
    <row r="102" spans="1:13" ht="42" customHeight="1" x14ac:dyDescent="0.25">
      <c r="A102" s="82" t="s">
        <v>7</v>
      </c>
      <c r="B102" s="42" t="s">
        <v>194</v>
      </c>
      <c r="C102" s="16">
        <v>148</v>
      </c>
      <c r="D102" s="17" t="s">
        <v>40</v>
      </c>
      <c r="E102" s="17" t="s">
        <v>45</v>
      </c>
      <c r="F102" s="16">
        <v>120</v>
      </c>
      <c r="G102" s="18">
        <v>428.5</v>
      </c>
      <c r="H102" s="18"/>
      <c r="I102" s="18"/>
      <c r="J102" s="18"/>
      <c r="K102" s="18"/>
      <c r="L102" s="18">
        <v>428.5</v>
      </c>
      <c r="M102" s="18">
        <v>428.5</v>
      </c>
    </row>
    <row r="103" spans="1:13" ht="44.25" customHeight="1" x14ac:dyDescent="0.25">
      <c r="A103" s="36" t="s">
        <v>4</v>
      </c>
      <c r="B103" s="16" t="s">
        <v>184</v>
      </c>
      <c r="C103" s="16">
        <v>332</v>
      </c>
      <c r="D103" s="17" t="s">
        <v>40</v>
      </c>
      <c r="E103" s="17" t="s">
        <v>42</v>
      </c>
      <c r="F103" s="16"/>
      <c r="G103" s="18">
        <f>G104+G105</f>
        <v>759.6</v>
      </c>
      <c r="H103" s="18"/>
      <c r="I103" s="18"/>
      <c r="J103" s="18"/>
      <c r="K103" s="18"/>
      <c r="L103" s="18">
        <f>L104+L105</f>
        <v>759.6</v>
      </c>
      <c r="M103" s="18">
        <f>M104+M105</f>
        <v>759.6</v>
      </c>
    </row>
    <row r="104" spans="1:13" ht="42.75" customHeight="1" x14ac:dyDescent="0.25">
      <c r="A104" s="27" t="s">
        <v>6</v>
      </c>
      <c r="B104" s="16" t="s">
        <v>184</v>
      </c>
      <c r="C104" s="16">
        <v>332</v>
      </c>
      <c r="D104" s="17" t="s">
        <v>40</v>
      </c>
      <c r="E104" s="17" t="s">
        <v>42</v>
      </c>
      <c r="F104" s="16">
        <v>120</v>
      </c>
      <c r="G104" s="18">
        <v>636.20000000000005</v>
      </c>
      <c r="H104" s="18"/>
      <c r="I104" s="18"/>
      <c r="J104" s="18"/>
      <c r="K104" s="18"/>
      <c r="L104" s="18">
        <v>636.20000000000005</v>
      </c>
      <c r="M104" s="18">
        <v>636.20000000000005</v>
      </c>
    </row>
    <row r="105" spans="1:13" ht="40.5" customHeight="1" x14ac:dyDescent="0.25">
      <c r="A105" s="9" t="s">
        <v>3</v>
      </c>
      <c r="B105" s="17" t="s">
        <v>184</v>
      </c>
      <c r="C105" s="16">
        <v>332</v>
      </c>
      <c r="D105" s="17" t="s">
        <v>40</v>
      </c>
      <c r="E105" s="17" t="s">
        <v>42</v>
      </c>
      <c r="F105" s="16">
        <v>240</v>
      </c>
      <c r="G105" s="18">
        <v>123.4</v>
      </c>
      <c r="H105" s="18"/>
      <c r="I105" s="18"/>
      <c r="J105" s="18"/>
      <c r="K105" s="18"/>
      <c r="L105" s="18">
        <v>123.4</v>
      </c>
      <c r="M105" s="18">
        <v>123.4</v>
      </c>
    </row>
    <row r="106" spans="1:13" ht="69.75" customHeight="1" x14ac:dyDescent="0.25">
      <c r="A106" s="82" t="s">
        <v>15</v>
      </c>
      <c r="B106" s="42" t="s">
        <v>194</v>
      </c>
      <c r="C106" s="16">
        <v>332</v>
      </c>
      <c r="D106" s="17" t="s">
        <v>40</v>
      </c>
      <c r="E106" s="17" t="s">
        <v>42</v>
      </c>
      <c r="F106" s="16"/>
      <c r="G106" s="18">
        <f>G107</f>
        <v>135.1</v>
      </c>
      <c r="H106" s="18"/>
      <c r="I106" s="18"/>
      <c r="J106" s="18"/>
      <c r="K106" s="18"/>
      <c r="L106" s="18">
        <f>L107</f>
        <v>135.1</v>
      </c>
      <c r="M106" s="18">
        <f>M107</f>
        <v>135.1</v>
      </c>
    </row>
    <row r="107" spans="1:13" ht="40.5" customHeight="1" x14ac:dyDescent="0.25">
      <c r="A107" s="82" t="s">
        <v>7</v>
      </c>
      <c r="B107" s="42" t="s">
        <v>194</v>
      </c>
      <c r="C107" s="16">
        <v>332</v>
      </c>
      <c r="D107" s="17" t="s">
        <v>40</v>
      </c>
      <c r="E107" s="17" t="s">
        <v>42</v>
      </c>
      <c r="F107" s="16">
        <v>120</v>
      </c>
      <c r="G107" s="18">
        <v>135.1</v>
      </c>
      <c r="H107" s="18"/>
      <c r="I107" s="18"/>
      <c r="J107" s="18"/>
      <c r="K107" s="18"/>
      <c r="L107" s="18">
        <v>135.1</v>
      </c>
      <c r="M107" s="18">
        <v>135.1</v>
      </c>
    </row>
    <row r="108" spans="1:13" ht="42.75" customHeight="1" x14ac:dyDescent="0.25">
      <c r="A108" s="36" t="s">
        <v>4</v>
      </c>
      <c r="B108" s="17" t="s">
        <v>184</v>
      </c>
      <c r="C108" s="16">
        <v>148</v>
      </c>
      <c r="D108" s="17" t="s">
        <v>40</v>
      </c>
      <c r="E108" s="17" t="s">
        <v>39</v>
      </c>
      <c r="F108" s="16"/>
      <c r="G108" s="18">
        <f>G109+G110</f>
        <v>22153.7</v>
      </c>
      <c r="H108" s="18">
        <f t="shared" ref="H108:M108" si="26">H109+H110</f>
        <v>0</v>
      </c>
      <c r="I108" s="18">
        <f t="shared" si="26"/>
        <v>0</v>
      </c>
      <c r="J108" s="18">
        <f t="shared" si="26"/>
        <v>0</v>
      </c>
      <c r="K108" s="18">
        <f t="shared" si="26"/>
        <v>0</v>
      </c>
      <c r="L108" s="18">
        <f t="shared" si="26"/>
        <v>22322.800000000003</v>
      </c>
      <c r="M108" s="18">
        <f t="shared" si="26"/>
        <v>22322.800000000003</v>
      </c>
    </row>
    <row r="109" spans="1:13" ht="42.75" customHeight="1" x14ac:dyDescent="0.25">
      <c r="A109" s="27" t="s">
        <v>6</v>
      </c>
      <c r="B109" s="17" t="s">
        <v>184</v>
      </c>
      <c r="C109" s="16">
        <v>148</v>
      </c>
      <c r="D109" s="17" t="s">
        <v>40</v>
      </c>
      <c r="E109" s="17" t="s">
        <v>39</v>
      </c>
      <c r="F109" s="16">
        <v>120</v>
      </c>
      <c r="G109" s="18">
        <v>21024.3</v>
      </c>
      <c r="H109" s="18"/>
      <c r="I109" s="18"/>
      <c r="J109" s="18"/>
      <c r="K109" s="18"/>
      <c r="L109" s="18">
        <v>20986.400000000001</v>
      </c>
      <c r="M109" s="18">
        <v>20986.400000000001</v>
      </c>
    </row>
    <row r="110" spans="1:13" ht="56.25" customHeight="1" x14ac:dyDescent="0.25">
      <c r="A110" s="9" t="s">
        <v>3</v>
      </c>
      <c r="B110" s="17" t="s">
        <v>184</v>
      </c>
      <c r="C110" s="16">
        <v>148</v>
      </c>
      <c r="D110" s="17" t="s">
        <v>40</v>
      </c>
      <c r="E110" s="17" t="s">
        <v>39</v>
      </c>
      <c r="F110" s="16">
        <v>240</v>
      </c>
      <c r="G110" s="18">
        <v>1129.4000000000001</v>
      </c>
      <c r="H110" s="18"/>
      <c r="I110" s="18"/>
      <c r="J110" s="18"/>
      <c r="K110" s="18"/>
      <c r="L110" s="18">
        <v>1336.4</v>
      </c>
      <c r="M110" s="18">
        <v>1336.4</v>
      </c>
    </row>
    <row r="111" spans="1:13" ht="69.75" customHeight="1" x14ac:dyDescent="0.25">
      <c r="A111" s="9" t="s">
        <v>15</v>
      </c>
      <c r="B111" s="17" t="s">
        <v>194</v>
      </c>
      <c r="C111" s="16">
        <v>148</v>
      </c>
      <c r="D111" s="17" t="s">
        <v>40</v>
      </c>
      <c r="E111" s="17" t="s">
        <v>39</v>
      </c>
      <c r="F111" s="16"/>
      <c r="G111" s="18">
        <f>G112</f>
        <v>6840</v>
      </c>
      <c r="H111" s="18"/>
      <c r="I111" s="18"/>
      <c r="J111" s="18"/>
      <c r="K111" s="18"/>
      <c r="L111" s="18">
        <f>L112</f>
        <v>6877.9</v>
      </c>
      <c r="M111" s="18">
        <f>M112</f>
        <v>6877.9</v>
      </c>
    </row>
    <row r="112" spans="1:13" ht="44.25" customHeight="1" x14ac:dyDescent="0.25">
      <c r="A112" s="27" t="s">
        <v>6</v>
      </c>
      <c r="B112" s="17" t="s">
        <v>194</v>
      </c>
      <c r="C112" s="16">
        <v>148</v>
      </c>
      <c r="D112" s="17" t="s">
        <v>40</v>
      </c>
      <c r="E112" s="17" t="s">
        <v>39</v>
      </c>
      <c r="F112" s="16">
        <v>120</v>
      </c>
      <c r="G112" s="18">
        <v>6840</v>
      </c>
      <c r="H112" s="18"/>
      <c r="I112" s="18"/>
      <c r="J112" s="18"/>
      <c r="K112" s="18"/>
      <c r="L112" s="18">
        <v>6877.9</v>
      </c>
      <c r="M112" s="18">
        <v>6877.9</v>
      </c>
    </row>
    <row r="113" spans="1:13" s="2" customFormat="1" ht="174" customHeight="1" x14ac:dyDescent="0.25">
      <c r="A113" s="23" t="s">
        <v>433</v>
      </c>
      <c r="B113" s="47" t="s">
        <v>185</v>
      </c>
      <c r="C113" s="24">
        <v>148</v>
      </c>
      <c r="D113" s="25" t="s">
        <v>40</v>
      </c>
      <c r="E113" s="25" t="s">
        <v>39</v>
      </c>
      <c r="F113" s="24"/>
      <c r="G113" s="26">
        <f>G114+G115</f>
        <v>531.1</v>
      </c>
      <c r="H113" s="69">
        <f t="shared" ref="H113:M113" si="27">H114+H115</f>
        <v>0</v>
      </c>
      <c r="I113" s="69">
        <f t="shared" si="27"/>
        <v>0</v>
      </c>
      <c r="J113" s="69">
        <f t="shared" si="27"/>
        <v>0</v>
      </c>
      <c r="K113" s="69">
        <f t="shared" si="27"/>
        <v>0</v>
      </c>
      <c r="L113" s="69">
        <f t="shared" si="27"/>
        <v>531.1</v>
      </c>
      <c r="M113" s="69">
        <f t="shared" si="27"/>
        <v>531.1</v>
      </c>
    </row>
    <row r="114" spans="1:13" s="2" customFormat="1" ht="42" customHeight="1" x14ac:dyDescent="0.25">
      <c r="A114" s="27" t="s">
        <v>6</v>
      </c>
      <c r="B114" s="48" t="s">
        <v>185</v>
      </c>
      <c r="C114" s="48">
        <v>148</v>
      </c>
      <c r="D114" s="49" t="s">
        <v>40</v>
      </c>
      <c r="E114" s="49" t="s">
        <v>39</v>
      </c>
      <c r="F114" s="48">
        <v>120</v>
      </c>
      <c r="G114" s="50">
        <v>80</v>
      </c>
      <c r="H114" s="50"/>
      <c r="I114" s="50"/>
      <c r="J114" s="50"/>
      <c r="K114" s="50"/>
      <c r="L114" s="50">
        <v>80</v>
      </c>
      <c r="M114" s="50">
        <v>80</v>
      </c>
    </row>
    <row r="115" spans="1:13" s="2" customFormat="1" ht="51.75" customHeight="1" x14ac:dyDescent="0.25">
      <c r="A115" s="27" t="s">
        <v>3</v>
      </c>
      <c r="B115" s="47" t="s">
        <v>185</v>
      </c>
      <c r="C115" s="24">
        <v>148</v>
      </c>
      <c r="D115" s="25" t="s">
        <v>40</v>
      </c>
      <c r="E115" s="25" t="s">
        <v>39</v>
      </c>
      <c r="F115" s="24">
        <v>240</v>
      </c>
      <c r="G115" s="26">
        <v>451.1</v>
      </c>
      <c r="H115" s="26"/>
      <c r="I115" s="26"/>
      <c r="J115" s="26"/>
      <c r="K115" s="26"/>
      <c r="L115" s="26">
        <v>451.1</v>
      </c>
      <c r="M115" s="26">
        <v>451.1</v>
      </c>
    </row>
    <row r="116" spans="1:13" s="2" customFormat="1" ht="146.25" customHeight="1" x14ac:dyDescent="0.25">
      <c r="A116" s="23" t="s">
        <v>430</v>
      </c>
      <c r="B116" s="47" t="s">
        <v>186</v>
      </c>
      <c r="C116" s="24">
        <v>148</v>
      </c>
      <c r="D116" s="25" t="s">
        <v>40</v>
      </c>
      <c r="E116" s="25" t="s">
        <v>39</v>
      </c>
      <c r="F116" s="24"/>
      <c r="G116" s="26">
        <f>G117+G118</f>
        <v>819.9</v>
      </c>
      <c r="H116" s="69">
        <f t="shared" ref="H116:M116" si="28">H117+H118</f>
        <v>0</v>
      </c>
      <c r="I116" s="69">
        <f t="shared" si="28"/>
        <v>0</v>
      </c>
      <c r="J116" s="69">
        <f t="shared" si="28"/>
        <v>0</v>
      </c>
      <c r="K116" s="69">
        <f t="shared" si="28"/>
        <v>0</v>
      </c>
      <c r="L116" s="69">
        <f t="shared" si="28"/>
        <v>819.9</v>
      </c>
      <c r="M116" s="69">
        <f t="shared" si="28"/>
        <v>819.9</v>
      </c>
    </row>
    <row r="117" spans="1:13" s="2" customFormat="1" ht="41.25" customHeight="1" x14ac:dyDescent="0.25">
      <c r="A117" s="27" t="s">
        <v>6</v>
      </c>
      <c r="B117" s="48" t="s">
        <v>186</v>
      </c>
      <c r="C117" s="48">
        <v>148</v>
      </c>
      <c r="D117" s="49" t="s">
        <v>40</v>
      </c>
      <c r="E117" s="49" t="s">
        <v>39</v>
      </c>
      <c r="F117" s="48">
        <v>120</v>
      </c>
      <c r="G117" s="50">
        <v>762.5</v>
      </c>
      <c r="H117" s="50"/>
      <c r="I117" s="50"/>
      <c r="J117" s="50"/>
      <c r="K117" s="50"/>
      <c r="L117" s="50">
        <v>762.5</v>
      </c>
      <c r="M117" s="50">
        <v>762.5</v>
      </c>
    </row>
    <row r="118" spans="1:13" s="2" customFormat="1" ht="54.75" customHeight="1" x14ac:dyDescent="0.25">
      <c r="A118" s="45" t="s">
        <v>3</v>
      </c>
      <c r="B118" s="47" t="s">
        <v>186</v>
      </c>
      <c r="C118" s="24">
        <v>148</v>
      </c>
      <c r="D118" s="25" t="s">
        <v>40</v>
      </c>
      <c r="E118" s="25" t="s">
        <v>39</v>
      </c>
      <c r="F118" s="24">
        <v>240</v>
      </c>
      <c r="G118" s="26">
        <v>57.4</v>
      </c>
      <c r="H118" s="26"/>
      <c r="I118" s="26"/>
      <c r="J118" s="26"/>
      <c r="K118" s="26"/>
      <c r="L118" s="26">
        <v>57.4</v>
      </c>
      <c r="M118" s="26">
        <v>57.4</v>
      </c>
    </row>
    <row r="119" spans="1:13" s="2" customFormat="1" ht="171" customHeight="1" x14ac:dyDescent="0.25">
      <c r="A119" s="28" t="s">
        <v>431</v>
      </c>
      <c r="B119" s="47" t="s">
        <v>187</v>
      </c>
      <c r="C119" s="24">
        <v>148</v>
      </c>
      <c r="D119" s="25" t="s">
        <v>40</v>
      </c>
      <c r="E119" s="25" t="s">
        <v>39</v>
      </c>
      <c r="F119" s="24"/>
      <c r="G119" s="26">
        <f>G120+G121</f>
        <v>47.400000000000006</v>
      </c>
      <c r="H119" s="69">
        <f t="shared" ref="H119:M119" si="29">H120+H121</f>
        <v>0</v>
      </c>
      <c r="I119" s="69">
        <f t="shared" si="29"/>
        <v>0</v>
      </c>
      <c r="J119" s="69">
        <f t="shared" si="29"/>
        <v>0</v>
      </c>
      <c r="K119" s="69">
        <f t="shared" si="29"/>
        <v>0</v>
      </c>
      <c r="L119" s="69">
        <f t="shared" si="29"/>
        <v>47.1</v>
      </c>
      <c r="M119" s="69">
        <f t="shared" si="29"/>
        <v>47.1</v>
      </c>
    </row>
    <row r="120" spans="1:13" s="2" customFormat="1" ht="44.25" customHeight="1" x14ac:dyDescent="0.25">
      <c r="A120" s="27" t="s">
        <v>6</v>
      </c>
      <c r="B120" s="48" t="s">
        <v>187</v>
      </c>
      <c r="C120" s="48">
        <v>148</v>
      </c>
      <c r="D120" s="49" t="s">
        <v>40</v>
      </c>
      <c r="E120" s="49" t="s">
        <v>39</v>
      </c>
      <c r="F120" s="48">
        <v>120</v>
      </c>
      <c r="G120" s="50">
        <v>42.7</v>
      </c>
      <c r="H120" s="50"/>
      <c r="I120" s="50"/>
      <c r="J120" s="50"/>
      <c r="K120" s="50"/>
      <c r="L120" s="50">
        <v>41.1</v>
      </c>
      <c r="M120" s="50">
        <v>41.1</v>
      </c>
    </row>
    <row r="121" spans="1:13" s="2" customFormat="1" ht="51" x14ac:dyDescent="0.25">
      <c r="A121" s="45" t="s">
        <v>3</v>
      </c>
      <c r="B121" s="47" t="s">
        <v>187</v>
      </c>
      <c r="C121" s="24">
        <v>148</v>
      </c>
      <c r="D121" s="25" t="s">
        <v>40</v>
      </c>
      <c r="E121" s="25" t="s">
        <v>39</v>
      </c>
      <c r="F121" s="24">
        <v>240</v>
      </c>
      <c r="G121" s="26">
        <v>4.7</v>
      </c>
      <c r="H121" s="26"/>
      <c r="I121" s="26"/>
      <c r="J121" s="26"/>
      <c r="K121" s="26"/>
      <c r="L121" s="26">
        <v>6</v>
      </c>
      <c r="M121" s="26">
        <v>6</v>
      </c>
    </row>
    <row r="122" spans="1:13" s="2" customFormat="1" ht="234" customHeight="1" x14ac:dyDescent="0.25">
      <c r="A122" s="46" t="s">
        <v>429</v>
      </c>
      <c r="B122" s="47" t="s">
        <v>188</v>
      </c>
      <c r="C122" s="24">
        <v>148</v>
      </c>
      <c r="D122" s="25" t="s">
        <v>40</v>
      </c>
      <c r="E122" s="25" t="s">
        <v>39</v>
      </c>
      <c r="F122" s="24"/>
      <c r="G122" s="26">
        <f>G123+G124</f>
        <v>518</v>
      </c>
      <c r="H122" s="69">
        <f t="shared" ref="H122:M122" si="30">H123+H124</f>
        <v>0</v>
      </c>
      <c r="I122" s="69">
        <f t="shared" si="30"/>
        <v>0</v>
      </c>
      <c r="J122" s="69">
        <f t="shared" si="30"/>
        <v>0</v>
      </c>
      <c r="K122" s="69">
        <f t="shared" si="30"/>
        <v>0</v>
      </c>
      <c r="L122" s="69">
        <f t="shared" si="30"/>
        <v>518</v>
      </c>
      <c r="M122" s="69">
        <f t="shared" si="30"/>
        <v>518</v>
      </c>
    </row>
    <row r="123" spans="1:13" s="2" customFormat="1" ht="42.75" customHeight="1" x14ac:dyDescent="0.25">
      <c r="A123" s="27" t="s">
        <v>6</v>
      </c>
      <c r="B123" s="48" t="s">
        <v>188</v>
      </c>
      <c r="C123" s="48">
        <v>148</v>
      </c>
      <c r="D123" s="49" t="s">
        <v>40</v>
      </c>
      <c r="E123" s="49" t="s">
        <v>39</v>
      </c>
      <c r="F123" s="48">
        <v>120</v>
      </c>
      <c r="G123" s="50">
        <v>518</v>
      </c>
      <c r="H123" s="50"/>
      <c r="I123" s="50"/>
      <c r="J123" s="50"/>
      <c r="K123" s="50"/>
      <c r="L123" s="50">
        <v>518</v>
      </c>
      <c r="M123" s="50">
        <v>518</v>
      </c>
    </row>
    <row r="124" spans="1:13" s="2" customFormat="1" ht="51" x14ac:dyDescent="0.25">
      <c r="A124" s="45" t="s">
        <v>3</v>
      </c>
      <c r="B124" s="47" t="s">
        <v>188</v>
      </c>
      <c r="C124" s="24">
        <v>148</v>
      </c>
      <c r="D124" s="25" t="s">
        <v>40</v>
      </c>
      <c r="E124" s="25" t="s">
        <v>39</v>
      </c>
      <c r="F124" s="24">
        <v>240</v>
      </c>
      <c r="G124" s="26">
        <v>0</v>
      </c>
      <c r="H124" s="26"/>
      <c r="I124" s="26"/>
      <c r="J124" s="26"/>
      <c r="K124" s="26"/>
      <c r="L124" s="26">
        <v>0</v>
      </c>
      <c r="M124" s="26">
        <v>0</v>
      </c>
    </row>
    <row r="125" spans="1:13" ht="40.5" customHeight="1" x14ac:dyDescent="0.25">
      <c r="A125" s="36" t="s">
        <v>78</v>
      </c>
      <c r="B125" s="16" t="s">
        <v>189</v>
      </c>
      <c r="C125" s="16">
        <v>148</v>
      </c>
      <c r="D125" s="17" t="s">
        <v>40</v>
      </c>
      <c r="E125" s="17" t="s">
        <v>68</v>
      </c>
      <c r="F125" s="16"/>
      <c r="G125" s="18">
        <f>G126</f>
        <v>138</v>
      </c>
      <c r="H125" s="18"/>
      <c r="I125" s="18"/>
      <c r="J125" s="18"/>
      <c r="K125" s="18"/>
      <c r="L125" s="18">
        <f>L126</f>
        <v>138</v>
      </c>
      <c r="M125" s="18">
        <f>M126</f>
        <v>138</v>
      </c>
    </row>
    <row r="126" spans="1:13" ht="25.5" x14ac:dyDescent="0.25">
      <c r="A126" s="36" t="s">
        <v>5</v>
      </c>
      <c r="B126" s="16" t="s">
        <v>189</v>
      </c>
      <c r="C126" s="16">
        <v>148</v>
      </c>
      <c r="D126" s="17" t="s">
        <v>40</v>
      </c>
      <c r="E126" s="17" t="s">
        <v>68</v>
      </c>
      <c r="F126" s="16">
        <v>850</v>
      </c>
      <c r="G126" s="18">
        <v>138</v>
      </c>
      <c r="H126" s="18"/>
      <c r="I126" s="18"/>
      <c r="J126" s="18"/>
      <c r="K126" s="18"/>
      <c r="L126" s="18">
        <v>138</v>
      </c>
      <c r="M126" s="18">
        <v>138</v>
      </c>
    </row>
    <row r="127" spans="1:13" ht="42.75" customHeight="1" x14ac:dyDescent="0.25">
      <c r="A127" s="36" t="s">
        <v>341</v>
      </c>
      <c r="B127" s="16" t="s">
        <v>342</v>
      </c>
      <c r="C127" s="16">
        <v>148</v>
      </c>
      <c r="D127" s="17" t="s">
        <v>40</v>
      </c>
      <c r="E127" s="17" t="s">
        <v>68</v>
      </c>
      <c r="F127" s="16"/>
      <c r="G127" s="18">
        <f>G128</f>
        <v>30</v>
      </c>
      <c r="H127" s="18"/>
      <c r="I127" s="18"/>
      <c r="J127" s="18"/>
      <c r="K127" s="18"/>
      <c r="L127" s="18">
        <f>L128</f>
        <v>30</v>
      </c>
      <c r="M127" s="18">
        <f>M128</f>
        <v>30</v>
      </c>
    </row>
    <row r="128" spans="1:13" ht="57" customHeight="1" x14ac:dyDescent="0.25">
      <c r="A128" s="36" t="s">
        <v>8</v>
      </c>
      <c r="B128" s="16" t="s">
        <v>342</v>
      </c>
      <c r="C128" s="16">
        <v>148</v>
      </c>
      <c r="D128" s="17" t="s">
        <v>40</v>
      </c>
      <c r="E128" s="17" t="s">
        <v>68</v>
      </c>
      <c r="F128" s="16">
        <v>240</v>
      </c>
      <c r="G128" s="18">
        <v>30</v>
      </c>
      <c r="H128" s="18"/>
      <c r="I128" s="18"/>
      <c r="J128" s="18"/>
      <c r="K128" s="18"/>
      <c r="L128" s="18">
        <v>30</v>
      </c>
      <c r="M128" s="18">
        <v>30</v>
      </c>
    </row>
    <row r="129" spans="1:13" ht="57" customHeight="1" x14ac:dyDescent="0.25">
      <c r="A129" s="73" t="s">
        <v>381</v>
      </c>
      <c r="B129" s="52" t="s">
        <v>195</v>
      </c>
      <c r="C129" s="52">
        <v>148</v>
      </c>
      <c r="D129" s="53" t="s">
        <v>42</v>
      </c>
      <c r="E129" s="53">
        <v>14</v>
      </c>
      <c r="F129" s="52"/>
      <c r="G129" s="18">
        <f>G130</f>
        <v>1</v>
      </c>
      <c r="H129" s="18"/>
      <c r="I129" s="18"/>
      <c r="J129" s="18"/>
      <c r="K129" s="18"/>
      <c r="L129" s="18">
        <f>L130</f>
        <v>1</v>
      </c>
      <c r="M129" s="18">
        <f>M130</f>
        <v>1</v>
      </c>
    </row>
    <row r="130" spans="1:13" ht="57" customHeight="1" x14ac:dyDescent="0.25">
      <c r="A130" s="8" t="s">
        <v>8</v>
      </c>
      <c r="B130" s="52" t="s">
        <v>195</v>
      </c>
      <c r="C130" s="52">
        <v>148</v>
      </c>
      <c r="D130" s="53" t="s">
        <v>42</v>
      </c>
      <c r="E130" s="53">
        <v>14</v>
      </c>
      <c r="F130" s="52">
        <v>240</v>
      </c>
      <c r="G130" s="18">
        <v>1</v>
      </c>
      <c r="H130" s="18"/>
      <c r="I130" s="18"/>
      <c r="J130" s="18"/>
      <c r="K130" s="18"/>
      <c r="L130" s="18">
        <v>1</v>
      </c>
      <c r="M130" s="18">
        <v>1</v>
      </c>
    </row>
    <row r="131" spans="1:13" ht="67.5" customHeight="1" x14ac:dyDescent="0.25">
      <c r="A131" s="45" t="s">
        <v>77</v>
      </c>
      <c r="B131" s="47" t="s">
        <v>190</v>
      </c>
      <c r="C131" s="24">
        <v>148</v>
      </c>
      <c r="D131" s="25" t="s">
        <v>46</v>
      </c>
      <c r="E131" s="25" t="s">
        <v>46</v>
      </c>
      <c r="F131" s="24"/>
      <c r="G131" s="26">
        <f>G132</f>
        <v>9</v>
      </c>
      <c r="H131" s="26"/>
      <c r="I131" s="26"/>
      <c r="J131" s="26"/>
      <c r="K131" s="26"/>
      <c r="L131" s="26">
        <f>L132</f>
        <v>9</v>
      </c>
      <c r="M131" s="26">
        <f>M132</f>
        <v>9</v>
      </c>
    </row>
    <row r="132" spans="1:13" ht="31.5" customHeight="1" x14ac:dyDescent="0.25">
      <c r="A132" s="36" t="s">
        <v>5</v>
      </c>
      <c r="B132" s="47" t="s">
        <v>190</v>
      </c>
      <c r="C132" s="16">
        <v>148</v>
      </c>
      <c r="D132" s="17" t="s">
        <v>46</v>
      </c>
      <c r="E132" s="17" t="s">
        <v>46</v>
      </c>
      <c r="F132" s="16">
        <v>850</v>
      </c>
      <c r="G132" s="18">
        <v>9</v>
      </c>
      <c r="H132" s="18"/>
      <c r="I132" s="18"/>
      <c r="J132" s="18"/>
      <c r="K132" s="18"/>
      <c r="L132" s="18">
        <v>9</v>
      </c>
      <c r="M132" s="54">
        <v>9</v>
      </c>
    </row>
    <row r="133" spans="1:13" ht="67.5" customHeight="1" x14ac:dyDescent="0.25">
      <c r="A133" s="8" t="s">
        <v>382</v>
      </c>
      <c r="B133" s="16" t="s">
        <v>191</v>
      </c>
      <c r="C133" s="16"/>
      <c r="D133" s="17"/>
      <c r="E133" s="17"/>
      <c r="F133" s="16"/>
      <c r="G133" s="50">
        <f>G134+G136+G138+G141+G143</f>
        <v>6950.5</v>
      </c>
      <c r="H133" s="69">
        <f t="shared" ref="H133:M133" si="31">H134+H136+H138+H141+H143</f>
        <v>0</v>
      </c>
      <c r="I133" s="69">
        <f t="shared" si="31"/>
        <v>0</v>
      </c>
      <c r="J133" s="69">
        <f t="shared" si="31"/>
        <v>0</v>
      </c>
      <c r="K133" s="69">
        <f t="shared" si="31"/>
        <v>0</v>
      </c>
      <c r="L133" s="69">
        <f t="shared" si="31"/>
        <v>5366.5</v>
      </c>
      <c r="M133" s="69">
        <f t="shared" si="31"/>
        <v>5366.5</v>
      </c>
    </row>
    <row r="134" spans="1:13" ht="31.5" customHeight="1" x14ac:dyDescent="0.25">
      <c r="A134" s="8" t="s">
        <v>315</v>
      </c>
      <c r="B134" s="16" t="s">
        <v>196</v>
      </c>
      <c r="C134" s="16">
        <v>148</v>
      </c>
      <c r="D134" s="17">
        <v>10</v>
      </c>
      <c r="E134" s="17" t="s">
        <v>40</v>
      </c>
      <c r="F134" s="16"/>
      <c r="G134" s="50">
        <f>G135</f>
        <v>3547.3</v>
      </c>
      <c r="H134" s="50"/>
      <c r="I134" s="50"/>
      <c r="J134" s="50"/>
      <c r="K134" s="50"/>
      <c r="L134" s="50">
        <f>L135</f>
        <v>3547.3</v>
      </c>
      <c r="M134" s="50">
        <f>M135</f>
        <v>3547.3</v>
      </c>
    </row>
    <row r="135" spans="1:13" ht="31.5" customHeight="1" x14ac:dyDescent="0.25">
      <c r="A135" s="8" t="s">
        <v>9</v>
      </c>
      <c r="B135" s="16" t="s">
        <v>196</v>
      </c>
      <c r="C135" s="16">
        <v>148</v>
      </c>
      <c r="D135" s="17">
        <v>10</v>
      </c>
      <c r="E135" s="17" t="s">
        <v>40</v>
      </c>
      <c r="F135" s="16">
        <v>310</v>
      </c>
      <c r="G135" s="50">
        <v>3547.3</v>
      </c>
      <c r="H135" s="50"/>
      <c r="I135" s="50"/>
      <c r="J135" s="50"/>
      <c r="K135" s="50"/>
      <c r="L135" s="50">
        <v>3547.3</v>
      </c>
      <c r="M135" s="50">
        <v>3547.3</v>
      </c>
    </row>
    <row r="136" spans="1:13" ht="54" customHeight="1" x14ac:dyDescent="0.25">
      <c r="A136" s="10" t="s">
        <v>410</v>
      </c>
      <c r="B136" s="16" t="s">
        <v>394</v>
      </c>
      <c r="C136" s="16">
        <v>148</v>
      </c>
      <c r="D136" s="17" t="s">
        <v>61</v>
      </c>
      <c r="E136" s="17" t="s">
        <v>42</v>
      </c>
      <c r="F136" s="16"/>
      <c r="G136" s="69">
        <f>G137</f>
        <v>1620</v>
      </c>
      <c r="H136" s="69"/>
      <c r="I136" s="69"/>
      <c r="J136" s="69"/>
      <c r="K136" s="69"/>
      <c r="L136" s="69">
        <f>L137</f>
        <v>0</v>
      </c>
      <c r="M136" s="69">
        <f>M137</f>
        <v>0</v>
      </c>
    </row>
    <row r="137" spans="1:13" ht="39.75" customHeight="1" x14ac:dyDescent="0.25">
      <c r="A137" s="10" t="s">
        <v>11</v>
      </c>
      <c r="B137" s="16" t="s">
        <v>394</v>
      </c>
      <c r="C137" s="16">
        <v>148</v>
      </c>
      <c r="D137" s="17" t="s">
        <v>61</v>
      </c>
      <c r="E137" s="17" t="s">
        <v>42</v>
      </c>
      <c r="F137" s="16">
        <v>320</v>
      </c>
      <c r="G137" s="69">
        <v>1620</v>
      </c>
      <c r="H137" s="69"/>
      <c r="I137" s="69"/>
      <c r="J137" s="69"/>
      <c r="K137" s="69"/>
      <c r="L137" s="69">
        <v>0</v>
      </c>
      <c r="M137" s="69">
        <v>0</v>
      </c>
    </row>
    <row r="138" spans="1:13" ht="87.75" customHeight="1" x14ac:dyDescent="0.25">
      <c r="A138" s="10" t="s">
        <v>411</v>
      </c>
      <c r="B138" s="16" t="s">
        <v>197</v>
      </c>
      <c r="C138" s="16">
        <v>148</v>
      </c>
      <c r="D138" s="17">
        <v>10</v>
      </c>
      <c r="E138" s="17" t="s">
        <v>42</v>
      </c>
      <c r="F138" s="16"/>
      <c r="G138" s="50">
        <f>G139+G140</f>
        <v>1521.1999999999998</v>
      </c>
      <c r="H138" s="50"/>
      <c r="I138" s="50"/>
      <c r="J138" s="50"/>
      <c r="K138" s="50"/>
      <c r="L138" s="50">
        <f>L139+L140</f>
        <v>1807.2</v>
      </c>
      <c r="M138" s="50">
        <f>M139+M140</f>
        <v>1807.2</v>
      </c>
    </row>
    <row r="139" spans="1:13" ht="30" customHeight="1" x14ac:dyDescent="0.25">
      <c r="A139" s="10" t="s">
        <v>10</v>
      </c>
      <c r="B139" s="16" t="s">
        <v>197</v>
      </c>
      <c r="C139" s="16">
        <v>148</v>
      </c>
      <c r="D139" s="17">
        <v>10</v>
      </c>
      <c r="E139" s="17" t="s">
        <v>42</v>
      </c>
      <c r="F139" s="16">
        <v>110</v>
      </c>
      <c r="G139" s="50">
        <v>929.4</v>
      </c>
      <c r="H139" s="29"/>
      <c r="I139" s="29"/>
      <c r="J139" s="29"/>
      <c r="K139" s="29"/>
      <c r="L139" s="50">
        <v>1021.5</v>
      </c>
      <c r="M139" s="50">
        <v>1021.5</v>
      </c>
    </row>
    <row r="140" spans="1:13" ht="42.75" customHeight="1" x14ac:dyDescent="0.25">
      <c r="A140" s="10" t="s">
        <v>11</v>
      </c>
      <c r="B140" s="16" t="s">
        <v>197</v>
      </c>
      <c r="C140" s="16">
        <v>148</v>
      </c>
      <c r="D140" s="17">
        <v>10</v>
      </c>
      <c r="E140" s="17" t="s">
        <v>42</v>
      </c>
      <c r="F140" s="16">
        <v>320</v>
      </c>
      <c r="G140" s="50">
        <v>591.79999999999995</v>
      </c>
      <c r="H140" s="29"/>
      <c r="I140" s="29"/>
      <c r="J140" s="29"/>
      <c r="K140" s="29"/>
      <c r="L140" s="50">
        <v>785.7</v>
      </c>
      <c r="M140" s="50">
        <v>785.7</v>
      </c>
    </row>
    <row r="141" spans="1:13" ht="29.25" customHeight="1" x14ac:dyDescent="0.25">
      <c r="A141" s="10" t="s">
        <v>412</v>
      </c>
      <c r="B141" s="16" t="s">
        <v>395</v>
      </c>
      <c r="C141" s="16">
        <v>148</v>
      </c>
      <c r="D141" s="17" t="s">
        <v>61</v>
      </c>
      <c r="E141" s="17" t="s">
        <v>42</v>
      </c>
      <c r="F141" s="16"/>
      <c r="G141" s="69">
        <f>G142</f>
        <v>250</v>
      </c>
      <c r="H141" s="29"/>
      <c r="I141" s="29"/>
      <c r="J141" s="29"/>
      <c r="K141" s="29"/>
      <c r="L141" s="69">
        <f>L142</f>
        <v>0</v>
      </c>
      <c r="M141" s="69">
        <f>M142</f>
        <v>0</v>
      </c>
    </row>
    <row r="142" spans="1:13" ht="40.5" customHeight="1" x14ac:dyDescent="0.25">
      <c r="A142" s="10" t="s">
        <v>11</v>
      </c>
      <c r="B142" s="16" t="s">
        <v>395</v>
      </c>
      <c r="C142" s="16">
        <v>148</v>
      </c>
      <c r="D142" s="17" t="s">
        <v>61</v>
      </c>
      <c r="E142" s="17" t="s">
        <v>42</v>
      </c>
      <c r="F142" s="16">
        <v>320</v>
      </c>
      <c r="G142" s="69">
        <v>250</v>
      </c>
      <c r="H142" s="29"/>
      <c r="I142" s="29"/>
      <c r="J142" s="29"/>
      <c r="K142" s="29"/>
      <c r="L142" s="69">
        <v>0</v>
      </c>
      <c r="M142" s="69">
        <v>0</v>
      </c>
    </row>
    <row r="143" spans="1:13" ht="27.75" customHeight="1" x14ac:dyDescent="0.25">
      <c r="A143" s="23" t="s">
        <v>79</v>
      </c>
      <c r="B143" s="48" t="s">
        <v>198</v>
      </c>
      <c r="C143" s="48">
        <v>148</v>
      </c>
      <c r="D143" s="49" t="s">
        <v>61</v>
      </c>
      <c r="E143" s="49" t="s">
        <v>42</v>
      </c>
      <c r="F143" s="48"/>
      <c r="G143" s="50">
        <f>G144</f>
        <v>12</v>
      </c>
      <c r="H143" s="50"/>
      <c r="I143" s="50"/>
      <c r="J143" s="50"/>
      <c r="K143" s="50"/>
      <c r="L143" s="50">
        <f>L144</f>
        <v>12</v>
      </c>
      <c r="M143" s="50">
        <f>M144</f>
        <v>12</v>
      </c>
    </row>
    <row r="144" spans="1:13" ht="40.5" customHeight="1" x14ac:dyDescent="0.25">
      <c r="A144" s="23" t="s">
        <v>82</v>
      </c>
      <c r="B144" s="48" t="s">
        <v>198</v>
      </c>
      <c r="C144" s="48">
        <v>148</v>
      </c>
      <c r="D144" s="49" t="s">
        <v>61</v>
      </c>
      <c r="E144" s="49" t="s">
        <v>42</v>
      </c>
      <c r="F144" s="48">
        <v>330</v>
      </c>
      <c r="G144" s="50">
        <v>12</v>
      </c>
      <c r="H144" s="50"/>
      <c r="I144" s="50"/>
      <c r="J144" s="50"/>
      <c r="K144" s="50"/>
      <c r="L144" s="50">
        <v>12</v>
      </c>
      <c r="M144" s="50">
        <v>12</v>
      </c>
    </row>
    <row r="145" spans="1:31" ht="69" customHeight="1" x14ac:dyDescent="0.25">
      <c r="A145" s="8" t="s">
        <v>343</v>
      </c>
      <c r="B145" s="16" t="s">
        <v>192</v>
      </c>
      <c r="C145" s="16">
        <v>148</v>
      </c>
      <c r="D145" s="17" t="s">
        <v>40</v>
      </c>
      <c r="E145" s="17">
        <v>13</v>
      </c>
      <c r="F145" s="16"/>
      <c r="G145" s="18">
        <f>G146+G148+G150</f>
        <v>2487.6000000000004</v>
      </c>
      <c r="H145" s="18">
        <f t="shared" ref="H145:M145" si="32">H146+H148+H150</f>
        <v>0</v>
      </c>
      <c r="I145" s="18">
        <f t="shared" si="32"/>
        <v>0</v>
      </c>
      <c r="J145" s="18">
        <f t="shared" si="32"/>
        <v>0</v>
      </c>
      <c r="K145" s="18">
        <f t="shared" si="32"/>
        <v>0</v>
      </c>
      <c r="L145" s="18">
        <f t="shared" si="32"/>
        <v>2494</v>
      </c>
      <c r="M145" s="18">
        <f t="shared" si="32"/>
        <v>2494</v>
      </c>
    </row>
    <row r="146" spans="1:31" ht="68.25" customHeight="1" x14ac:dyDescent="0.25">
      <c r="A146" s="8" t="s">
        <v>15</v>
      </c>
      <c r="B146" s="16" t="s">
        <v>199</v>
      </c>
      <c r="C146" s="16">
        <v>148</v>
      </c>
      <c r="D146" s="17" t="s">
        <v>40</v>
      </c>
      <c r="E146" s="17">
        <v>13</v>
      </c>
      <c r="F146" s="16"/>
      <c r="G146" s="18">
        <f>G147</f>
        <v>205</v>
      </c>
      <c r="H146" s="18">
        <f t="shared" ref="H146:M146" si="33">H147</f>
        <v>0</v>
      </c>
      <c r="I146" s="18">
        <f t="shared" si="33"/>
        <v>0</v>
      </c>
      <c r="J146" s="18">
        <f t="shared" si="33"/>
        <v>0</v>
      </c>
      <c r="K146" s="18">
        <f t="shared" si="33"/>
        <v>0</v>
      </c>
      <c r="L146" s="18">
        <f t="shared" si="33"/>
        <v>205</v>
      </c>
      <c r="M146" s="18">
        <f t="shared" si="33"/>
        <v>205</v>
      </c>
    </row>
    <row r="147" spans="1:31" ht="25.5" x14ac:dyDescent="0.25">
      <c r="A147" s="8" t="s">
        <v>16</v>
      </c>
      <c r="B147" s="16" t="s">
        <v>199</v>
      </c>
      <c r="C147" s="16">
        <v>148</v>
      </c>
      <c r="D147" s="17" t="s">
        <v>40</v>
      </c>
      <c r="E147" s="17">
        <v>13</v>
      </c>
      <c r="F147" s="16">
        <v>610</v>
      </c>
      <c r="G147" s="18">
        <v>205</v>
      </c>
      <c r="H147" s="18"/>
      <c r="I147" s="18"/>
      <c r="J147" s="18"/>
      <c r="K147" s="18"/>
      <c r="L147" s="18">
        <v>205</v>
      </c>
      <c r="M147" s="18">
        <v>205</v>
      </c>
    </row>
    <row r="148" spans="1:31" ht="148.5" customHeight="1" x14ac:dyDescent="0.25">
      <c r="A148" s="8" t="s">
        <v>13</v>
      </c>
      <c r="B148" s="16" t="s">
        <v>207</v>
      </c>
      <c r="C148" s="16">
        <v>148</v>
      </c>
      <c r="D148" s="17" t="s">
        <v>40</v>
      </c>
      <c r="E148" s="17">
        <v>13</v>
      </c>
      <c r="F148" s="16"/>
      <c r="G148" s="18">
        <f>G149</f>
        <v>1664.4</v>
      </c>
      <c r="H148" s="18"/>
      <c r="I148" s="18"/>
      <c r="J148" s="18"/>
      <c r="K148" s="18"/>
      <c r="L148" s="18">
        <f>L149</f>
        <v>1664.4</v>
      </c>
      <c r="M148" s="18">
        <f>M149</f>
        <v>1664.4</v>
      </c>
    </row>
    <row r="149" spans="1:31" ht="25.5" x14ac:dyDescent="0.25">
      <c r="A149" s="8" t="s">
        <v>14</v>
      </c>
      <c r="B149" s="16" t="s">
        <v>207</v>
      </c>
      <c r="C149" s="16">
        <v>148</v>
      </c>
      <c r="D149" s="17" t="s">
        <v>40</v>
      </c>
      <c r="E149" s="17">
        <v>13</v>
      </c>
      <c r="F149" s="16">
        <v>610</v>
      </c>
      <c r="G149" s="18">
        <v>1664.4</v>
      </c>
      <c r="H149" s="18"/>
      <c r="I149" s="18"/>
      <c r="J149" s="18"/>
      <c r="K149" s="18"/>
      <c r="L149" s="18">
        <v>1664.4</v>
      </c>
      <c r="M149" s="18">
        <v>1664.4</v>
      </c>
    </row>
    <row r="150" spans="1:31" ht="63.75" x14ac:dyDescent="0.25">
      <c r="A150" s="8" t="s">
        <v>200</v>
      </c>
      <c r="B150" s="16" t="s">
        <v>206</v>
      </c>
      <c r="C150" s="16">
        <v>148</v>
      </c>
      <c r="D150" s="17" t="s">
        <v>40</v>
      </c>
      <c r="E150" s="17">
        <v>13</v>
      </c>
      <c r="F150" s="16"/>
      <c r="G150" s="18">
        <f>G151</f>
        <v>618.20000000000005</v>
      </c>
      <c r="H150" s="18"/>
      <c r="I150" s="18"/>
      <c r="J150" s="18"/>
      <c r="K150" s="18"/>
      <c r="L150" s="18">
        <f>L151</f>
        <v>624.6</v>
      </c>
      <c r="M150" s="18">
        <f>M151</f>
        <v>624.6</v>
      </c>
    </row>
    <row r="151" spans="1:31" ht="25.5" x14ac:dyDescent="0.25">
      <c r="A151" s="8" t="s">
        <v>14</v>
      </c>
      <c r="B151" s="16" t="s">
        <v>206</v>
      </c>
      <c r="C151" s="16">
        <v>148</v>
      </c>
      <c r="D151" s="17" t="s">
        <v>40</v>
      </c>
      <c r="E151" s="17">
        <v>13</v>
      </c>
      <c r="F151" s="16">
        <v>610</v>
      </c>
      <c r="G151" s="18">
        <v>618.20000000000005</v>
      </c>
      <c r="H151" s="18"/>
      <c r="I151" s="18"/>
      <c r="J151" s="18"/>
      <c r="K151" s="18"/>
      <c r="L151" s="18">
        <v>624.6</v>
      </c>
      <c r="M151" s="18">
        <v>624.6</v>
      </c>
    </row>
    <row r="152" spans="1:31" ht="80.25" customHeight="1" x14ac:dyDescent="0.25">
      <c r="A152" s="8" t="s">
        <v>402</v>
      </c>
      <c r="B152" s="16" t="s">
        <v>205</v>
      </c>
      <c r="C152" s="16">
        <v>148</v>
      </c>
      <c r="D152" s="17" t="s">
        <v>40</v>
      </c>
      <c r="E152" s="17" t="s">
        <v>68</v>
      </c>
      <c r="F152" s="16"/>
      <c r="G152" s="18">
        <f>G153+G157</f>
        <v>23779.9</v>
      </c>
      <c r="H152" s="18">
        <f t="shared" ref="H152:M152" si="34">H153+H157</f>
        <v>0</v>
      </c>
      <c r="I152" s="18">
        <f t="shared" si="34"/>
        <v>0</v>
      </c>
      <c r="J152" s="18">
        <f t="shared" si="34"/>
        <v>0</v>
      </c>
      <c r="K152" s="18">
        <f t="shared" si="34"/>
        <v>0</v>
      </c>
      <c r="L152" s="18">
        <f t="shared" si="34"/>
        <v>26252</v>
      </c>
      <c r="M152" s="18">
        <f t="shared" si="34"/>
        <v>26252</v>
      </c>
    </row>
    <row r="153" spans="1:31" ht="80.25" customHeight="1" x14ac:dyDescent="0.25">
      <c r="A153" s="8" t="s">
        <v>413</v>
      </c>
      <c r="B153" s="16" t="s">
        <v>204</v>
      </c>
      <c r="C153" s="16">
        <v>148</v>
      </c>
      <c r="D153" s="17" t="s">
        <v>40</v>
      </c>
      <c r="E153" s="17">
        <v>13</v>
      </c>
      <c r="F153" s="16"/>
      <c r="G153" s="18">
        <f>G154+G155+G156</f>
        <v>13637.400000000001</v>
      </c>
      <c r="H153" s="18">
        <f t="shared" ref="H153:M153" si="35">H154+H155+H156</f>
        <v>0</v>
      </c>
      <c r="I153" s="18">
        <f t="shared" si="35"/>
        <v>0</v>
      </c>
      <c r="J153" s="18">
        <f t="shared" si="35"/>
        <v>0</v>
      </c>
      <c r="K153" s="18">
        <f t="shared" si="35"/>
        <v>0</v>
      </c>
      <c r="L153" s="18">
        <f t="shared" si="35"/>
        <v>16109.500000000002</v>
      </c>
      <c r="M153" s="18">
        <f t="shared" si="35"/>
        <v>16109.500000000002</v>
      </c>
    </row>
    <row r="154" spans="1:31" ht="28.5" customHeight="1" x14ac:dyDescent="0.25">
      <c r="A154" s="8" t="s">
        <v>17</v>
      </c>
      <c r="B154" s="16" t="s">
        <v>204</v>
      </c>
      <c r="C154" s="16">
        <v>148</v>
      </c>
      <c r="D154" s="17" t="s">
        <v>40</v>
      </c>
      <c r="E154" s="17">
        <v>13</v>
      </c>
      <c r="F154" s="16">
        <v>110</v>
      </c>
      <c r="G154" s="18">
        <v>10329.200000000001</v>
      </c>
      <c r="H154" s="18"/>
      <c r="I154" s="18"/>
      <c r="J154" s="18"/>
      <c r="K154" s="18"/>
      <c r="L154" s="18">
        <v>10829.2</v>
      </c>
      <c r="M154" s="18">
        <v>10829.2</v>
      </c>
    </row>
    <row r="155" spans="1:31" ht="59.25" customHeight="1" x14ac:dyDescent="0.25">
      <c r="A155" s="8" t="s">
        <v>8</v>
      </c>
      <c r="B155" s="16" t="s">
        <v>204</v>
      </c>
      <c r="C155" s="16">
        <v>148</v>
      </c>
      <c r="D155" s="17" t="s">
        <v>40</v>
      </c>
      <c r="E155" s="17">
        <v>13</v>
      </c>
      <c r="F155" s="16">
        <v>240</v>
      </c>
      <c r="G155" s="26">
        <v>3192.1</v>
      </c>
      <c r="H155" s="26"/>
      <c r="I155" s="26"/>
      <c r="J155" s="26"/>
      <c r="K155" s="26"/>
      <c r="L155" s="26">
        <v>5164.2</v>
      </c>
      <c r="M155" s="26">
        <v>5164.2</v>
      </c>
    </row>
    <row r="156" spans="1:31" ht="25.5" x14ac:dyDescent="0.25">
      <c r="A156" s="8" t="s">
        <v>5</v>
      </c>
      <c r="B156" s="16" t="s">
        <v>204</v>
      </c>
      <c r="C156" s="16">
        <v>148</v>
      </c>
      <c r="D156" s="17" t="s">
        <v>40</v>
      </c>
      <c r="E156" s="17">
        <v>13</v>
      </c>
      <c r="F156" s="16">
        <v>850</v>
      </c>
      <c r="G156" s="26">
        <v>116.1</v>
      </c>
      <c r="H156" s="26"/>
      <c r="I156" s="26"/>
      <c r="J156" s="26"/>
      <c r="K156" s="26"/>
      <c r="L156" s="26">
        <v>116.1</v>
      </c>
      <c r="M156" s="26">
        <v>116.1</v>
      </c>
    </row>
    <row r="157" spans="1:31" ht="55.5" customHeight="1" x14ac:dyDescent="0.25">
      <c r="A157" s="8" t="s">
        <v>15</v>
      </c>
      <c r="B157" s="16" t="s">
        <v>201</v>
      </c>
      <c r="C157" s="16">
        <v>148</v>
      </c>
      <c r="D157" s="17" t="s">
        <v>40</v>
      </c>
      <c r="E157" s="17">
        <v>13</v>
      </c>
      <c r="F157" s="16"/>
      <c r="G157" s="55">
        <f>G158</f>
        <v>10142.5</v>
      </c>
      <c r="H157" s="55"/>
      <c r="I157" s="55"/>
      <c r="J157" s="55"/>
      <c r="K157" s="55"/>
      <c r="L157" s="55">
        <f>L158</f>
        <v>10142.5</v>
      </c>
      <c r="M157" s="55">
        <f>M158</f>
        <v>10142.5</v>
      </c>
    </row>
    <row r="158" spans="1:31" ht="30.75" customHeight="1" x14ac:dyDescent="0.25">
      <c r="A158" s="8" t="s">
        <v>10</v>
      </c>
      <c r="B158" s="16" t="s">
        <v>201</v>
      </c>
      <c r="C158" s="16">
        <v>148</v>
      </c>
      <c r="D158" s="17" t="s">
        <v>40</v>
      </c>
      <c r="E158" s="17">
        <v>13</v>
      </c>
      <c r="F158" s="16">
        <v>110</v>
      </c>
      <c r="G158" s="26">
        <v>10142.5</v>
      </c>
      <c r="H158" s="26"/>
      <c r="I158" s="26"/>
      <c r="J158" s="26"/>
      <c r="K158" s="26"/>
      <c r="L158" s="26">
        <v>10142.5</v>
      </c>
      <c r="M158" s="26">
        <v>10142.5</v>
      </c>
    </row>
    <row r="159" spans="1:31" s="2" customFormat="1" ht="95.25" customHeight="1" x14ac:dyDescent="0.25">
      <c r="A159" s="67" t="s">
        <v>414</v>
      </c>
      <c r="B159" s="70" t="s">
        <v>202</v>
      </c>
      <c r="C159" s="24">
        <v>148</v>
      </c>
      <c r="D159" s="25" t="s">
        <v>69</v>
      </c>
      <c r="E159" s="25" t="s">
        <v>45</v>
      </c>
      <c r="F159" s="24"/>
      <c r="G159" s="26">
        <f>G160</f>
        <v>850.4</v>
      </c>
      <c r="H159" s="26"/>
      <c r="I159" s="26"/>
      <c r="J159" s="26"/>
      <c r="K159" s="26"/>
      <c r="L159" s="26">
        <f>L160</f>
        <v>850.4</v>
      </c>
      <c r="M159" s="26">
        <f>M160</f>
        <v>850.4</v>
      </c>
      <c r="W159"/>
      <c r="X159"/>
      <c r="Y159"/>
      <c r="Z159"/>
      <c r="AA159"/>
      <c r="AB159"/>
      <c r="AC159"/>
      <c r="AD159"/>
      <c r="AE159"/>
    </row>
    <row r="160" spans="1:31" s="2" customFormat="1" ht="27" customHeight="1" x14ac:dyDescent="0.25">
      <c r="A160" s="19" t="s">
        <v>81</v>
      </c>
      <c r="B160" s="24" t="s">
        <v>203</v>
      </c>
      <c r="C160" s="24">
        <v>148</v>
      </c>
      <c r="D160" s="25" t="s">
        <v>69</v>
      </c>
      <c r="E160" s="25" t="s">
        <v>45</v>
      </c>
      <c r="F160" s="24"/>
      <c r="G160" s="26">
        <f>G161</f>
        <v>850.4</v>
      </c>
      <c r="H160" s="26"/>
      <c r="I160" s="26"/>
      <c r="J160" s="26"/>
      <c r="K160" s="26"/>
      <c r="L160" s="26">
        <f>L161</f>
        <v>850.4</v>
      </c>
      <c r="M160" s="26">
        <f>M161</f>
        <v>850.4</v>
      </c>
      <c r="W160"/>
      <c r="X160"/>
      <c r="Y160"/>
      <c r="Z160"/>
      <c r="AA160"/>
      <c r="AB160"/>
      <c r="AC160"/>
      <c r="AD160"/>
      <c r="AE160"/>
    </row>
    <row r="161" spans="1:31" s="2" customFormat="1" ht="25.5" x14ac:dyDescent="0.25">
      <c r="A161" s="19" t="s">
        <v>80</v>
      </c>
      <c r="B161" s="51" t="s">
        <v>203</v>
      </c>
      <c r="C161" s="24">
        <v>148</v>
      </c>
      <c r="D161" s="25" t="s">
        <v>69</v>
      </c>
      <c r="E161" s="25" t="s">
        <v>45</v>
      </c>
      <c r="F161" s="24">
        <v>620</v>
      </c>
      <c r="G161" s="26">
        <v>850.4</v>
      </c>
      <c r="H161" s="26"/>
      <c r="I161" s="26"/>
      <c r="J161" s="26"/>
      <c r="K161" s="26"/>
      <c r="L161" s="26">
        <v>850.4</v>
      </c>
      <c r="M161" s="26">
        <v>850.4</v>
      </c>
      <c r="W161"/>
      <c r="X161"/>
      <c r="Y161"/>
      <c r="Z161"/>
      <c r="AA161"/>
      <c r="AB161"/>
      <c r="AC161"/>
      <c r="AD161"/>
      <c r="AE161"/>
    </row>
    <row r="162" spans="1:31" s="2" customFormat="1" ht="66.75" customHeight="1" x14ac:dyDescent="0.25">
      <c r="A162" s="12" t="s">
        <v>222</v>
      </c>
      <c r="B162" s="59" t="s">
        <v>101</v>
      </c>
      <c r="C162" s="24"/>
      <c r="D162" s="25"/>
      <c r="E162" s="25"/>
      <c r="F162" s="24"/>
      <c r="G162" s="31">
        <f>G163+G170</f>
        <v>14222.8</v>
      </c>
      <c r="H162" s="31">
        <f t="shared" ref="H162:M162" si="36">H163+H170</f>
        <v>0</v>
      </c>
      <c r="I162" s="31">
        <f t="shared" si="36"/>
        <v>0</v>
      </c>
      <c r="J162" s="31">
        <f t="shared" si="36"/>
        <v>0</v>
      </c>
      <c r="K162" s="31">
        <f t="shared" si="36"/>
        <v>0</v>
      </c>
      <c r="L162" s="31">
        <f t="shared" si="36"/>
        <v>20279.3</v>
      </c>
      <c r="M162" s="31">
        <f t="shared" si="36"/>
        <v>14168.099999999999</v>
      </c>
    </row>
    <row r="163" spans="1:31" ht="42" customHeight="1" x14ac:dyDescent="0.25">
      <c r="A163" s="67" t="s">
        <v>208</v>
      </c>
      <c r="B163" s="16" t="s">
        <v>226</v>
      </c>
      <c r="C163" s="13"/>
      <c r="D163" s="14"/>
      <c r="E163" s="14"/>
      <c r="F163" s="13"/>
      <c r="G163" s="18">
        <f>G164+G167</f>
        <v>779.6</v>
      </c>
      <c r="H163" s="18"/>
      <c r="I163" s="18"/>
      <c r="J163" s="18"/>
      <c r="K163" s="18"/>
      <c r="L163" s="18">
        <f>L164+L167</f>
        <v>6890.8</v>
      </c>
      <c r="M163" s="18">
        <f>M164+M167</f>
        <v>779.6</v>
      </c>
    </row>
    <row r="164" spans="1:31" ht="59.25" customHeight="1" x14ac:dyDescent="0.25">
      <c r="A164" s="67" t="s">
        <v>323</v>
      </c>
      <c r="B164" s="16" t="s">
        <v>322</v>
      </c>
      <c r="C164" s="13">
        <v>148</v>
      </c>
      <c r="D164" s="14" t="s">
        <v>70</v>
      </c>
      <c r="E164" s="14" t="s">
        <v>392</v>
      </c>
      <c r="F164" s="13"/>
      <c r="G164" s="18">
        <f>G165</f>
        <v>522.20000000000005</v>
      </c>
      <c r="H164" s="18"/>
      <c r="I164" s="18"/>
      <c r="J164" s="18"/>
      <c r="K164" s="18"/>
      <c r="L164" s="18">
        <f>L165</f>
        <v>522.20000000000005</v>
      </c>
      <c r="M164" s="18">
        <f>M165</f>
        <v>522.20000000000005</v>
      </c>
    </row>
    <row r="165" spans="1:31" ht="61.5" customHeight="1" x14ac:dyDescent="0.25">
      <c r="A165" s="67" t="s">
        <v>87</v>
      </c>
      <c r="B165" s="16" t="s">
        <v>324</v>
      </c>
      <c r="C165" s="16">
        <v>148</v>
      </c>
      <c r="D165" s="17" t="s">
        <v>70</v>
      </c>
      <c r="E165" s="17" t="s">
        <v>45</v>
      </c>
      <c r="F165" s="13"/>
      <c r="G165" s="18">
        <f>G166</f>
        <v>522.20000000000005</v>
      </c>
      <c r="H165" s="18"/>
      <c r="I165" s="18"/>
      <c r="J165" s="18"/>
      <c r="K165" s="18"/>
      <c r="L165" s="18">
        <f>L166</f>
        <v>522.20000000000005</v>
      </c>
      <c r="M165" s="18">
        <f>M166</f>
        <v>522.20000000000005</v>
      </c>
    </row>
    <row r="166" spans="1:31" ht="31.5" customHeight="1" x14ac:dyDescent="0.25">
      <c r="A166" s="8" t="s">
        <v>16</v>
      </c>
      <c r="B166" s="16" t="s">
        <v>324</v>
      </c>
      <c r="C166" s="16">
        <v>148</v>
      </c>
      <c r="D166" s="17" t="s">
        <v>70</v>
      </c>
      <c r="E166" s="17" t="s">
        <v>45</v>
      </c>
      <c r="F166" s="16">
        <v>610</v>
      </c>
      <c r="G166" s="18">
        <v>522.20000000000005</v>
      </c>
      <c r="H166" s="18"/>
      <c r="I166" s="18"/>
      <c r="J166" s="18"/>
      <c r="K166" s="18"/>
      <c r="L166" s="18">
        <v>522.20000000000005</v>
      </c>
      <c r="M166" s="18">
        <v>522.20000000000005</v>
      </c>
    </row>
    <row r="167" spans="1:31" ht="81" customHeight="1" x14ac:dyDescent="0.25">
      <c r="A167" s="67" t="s">
        <v>325</v>
      </c>
      <c r="B167" s="16" t="s">
        <v>326</v>
      </c>
      <c r="C167" s="16">
        <v>148</v>
      </c>
      <c r="D167" s="17" t="s">
        <v>70</v>
      </c>
      <c r="E167" s="17" t="s">
        <v>45</v>
      </c>
      <c r="F167" s="13"/>
      <c r="G167" s="18">
        <f>G168</f>
        <v>257.39999999999998</v>
      </c>
      <c r="H167" s="18"/>
      <c r="I167" s="18"/>
      <c r="J167" s="18"/>
      <c r="K167" s="18"/>
      <c r="L167" s="18">
        <f>L168</f>
        <v>6368.6</v>
      </c>
      <c r="M167" s="18">
        <f>M168</f>
        <v>257.39999999999998</v>
      </c>
    </row>
    <row r="168" spans="1:31" ht="54.75" customHeight="1" x14ac:dyDescent="0.25">
      <c r="A168" s="67" t="s">
        <v>327</v>
      </c>
      <c r="B168" s="16" t="s">
        <v>328</v>
      </c>
      <c r="C168" s="16">
        <v>148</v>
      </c>
      <c r="D168" s="17" t="s">
        <v>70</v>
      </c>
      <c r="E168" s="17" t="s">
        <v>45</v>
      </c>
      <c r="F168" s="13"/>
      <c r="G168" s="18">
        <f>G169</f>
        <v>257.39999999999998</v>
      </c>
      <c r="H168" s="18"/>
      <c r="I168" s="18"/>
      <c r="J168" s="18"/>
      <c r="K168" s="18"/>
      <c r="L168" s="18">
        <f>L169</f>
        <v>6368.6</v>
      </c>
      <c r="M168" s="18">
        <f>M169</f>
        <v>257.39999999999998</v>
      </c>
    </row>
    <row r="169" spans="1:31" ht="31.5" customHeight="1" x14ac:dyDescent="0.25">
      <c r="A169" s="8" t="s">
        <v>16</v>
      </c>
      <c r="B169" s="16" t="s">
        <v>328</v>
      </c>
      <c r="C169" s="16">
        <v>148</v>
      </c>
      <c r="D169" s="17" t="s">
        <v>70</v>
      </c>
      <c r="E169" s="17" t="s">
        <v>45</v>
      </c>
      <c r="F169" s="16">
        <v>610</v>
      </c>
      <c r="G169" s="18">
        <v>257.39999999999998</v>
      </c>
      <c r="H169" s="18"/>
      <c r="I169" s="18"/>
      <c r="J169" s="18"/>
      <c r="K169" s="18"/>
      <c r="L169" s="18">
        <v>6368.6</v>
      </c>
      <c r="M169" s="18">
        <v>257.39999999999998</v>
      </c>
    </row>
    <row r="170" spans="1:31" ht="28.5" customHeight="1" x14ac:dyDescent="0.25">
      <c r="A170" s="67" t="s">
        <v>119</v>
      </c>
      <c r="B170" s="16" t="s">
        <v>223</v>
      </c>
      <c r="C170" s="16">
        <v>148</v>
      </c>
      <c r="D170" s="17" t="s">
        <v>70</v>
      </c>
      <c r="E170" s="17" t="s">
        <v>392</v>
      </c>
      <c r="F170" s="13"/>
      <c r="G170" s="18">
        <f>G171+G174+G181</f>
        <v>13443.199999999999</v>
      </c>
      <c r="H170" s="18">
        <f t="shared" ref="H170:M170" si="37">H171+H174+H181</f>
        <v>0</v>
      </c>
      <c r="I170" s="18">
        <f t="shared" si="37"/>
        <v>0</v>
      </c>
      <c r="J170" s="18">
        <f t="shared" si="37"/>
        <v>0</v>
      </c>
      <c r="K170" s="18">
        <f t="shared" si="37"/>
        <v>0</v>
      </c>
      <c r="L170" s="18">
        <f t="shared" si="37"/>
        <v>13388.499999999998</v>
      </c>
      <c r="M170" s="18">
        <f t="shared" si="37"/>
        <v>13388.499999999998</v>
      </c>
    </row>
    <row r="171" spans="1:31" ht="93" customHeight="1" x14ac:dyDescent="0.25">
      <c r="A171" s="8" t="s">
        <v>388</v>
      </c>
      <c r="B171" s="70" t="s">
        <v>224</v>
      </c>
      <c r="C171" s="24">
        <v>148</v>
      </c>
      <c r="D171" s="25">
        <v>11</v>
      </c>
      <c r="E171" s="25" t="s">
        <v>40</v>
      </c>
      <c r="F171" s="24"/>
      <c r="G171" s="26">
        <f>G172</f>
        <v>100</v>
      </c>
      <c r="H171" s="26"/>
      <c r="I171" s="26"/>
      <c r="J171" s="26"/>
      <c r="K171" s="26"/>
      <c r="L171" s="26">
        <f>L172</f>
        <v>182.4</v>
      </c>
      <c r="M171" s="26">
        <f>M172</f>
        <v>182.4</v>
      </c>
    </row>
    <row r="172" spans="1:31" ht="57" customHeight="1" x14ac:dyDescent="0.25">
      <c r="A172" s="60" t="s">
        <v>316</v>
      </c>
      <c r="B172" s="17" t="s">
        <v>225</v>
      </c>
      <c r="C172" s="24">
        <v>148</v>
      </c>
      <c r="D172" s="17">
        <v>11</v>
      </c>
      <c r="E172" s="17" t="s">
        <v>40</v>
      </c>
      <c r="F172" s="16"/>
      <c r="G172" s="18">
        <f>G173</f>
        <v>100</v>
      </c>
      <c r="H172" s="18"/>
      <c r="I172" s="18"/>
      <c r="J172" s="18"/>
      <c r="K172" s="18"/>
      <c r="L172" s="18">
        <f>L173</f>
        <v>182.4</v>
      </c>
      <c r="M172" s="18">
        <f>M173</f>
        <v>182.4</v>
      </c>
    </row>
    <row r="173" spans="1:31" ht="40.5" customHeight="1" x14ac:dyDescent="0.25">
      <c r="A173" s="8" t="s">
        <v>28</v>
      </c>
      <c r="B173" s="17" t="s">
        <v>225</v>
      </c>
      <c r="C173" s="24">
        <v>148</v>
      </c>
      <c r="D173" s="17">
        <v>11</v>
      </c>
      <c r="E173" s="17" t="s">
        <v>40</v>
      </c>
      <c r="F173" s="16">
        <v>240</v>
      </c>
      <c r="G173" s="18">
        <v>100</v>
      </c>
      <c r="H173" s="18"/>
      <c r="I173" s="18"/>
      <c r="J173" s="18"/>
      <c r="K173" s="18"/>
      <c r="L173" s="18">
        <v>182.4</v>
      </c>
      <c r="M173" s="18">
        <v>182.4</v>
      </c>
    </row>
    <row r="174" spans="1:31" ht="72" customHeight="1" x14ac:dyDescent="0.25">
      <c r="A174" s="8" t="s">
        <v>317</v>
      </c>
      <c r="B174" s="17" t="s">
        <v>318</v>
      </c>
      <c r="C174" s="24">
        <v>148</v>
      </c>
      <c r="D174" s="17">
        <v>11</v>
      </c>
      <c r="E174" s="17" t="s">
        <v>45</v>
      </c>
      <c r="F174" s="16"/>
      <c r="G174" s="18">
        <f>G175+G177+G179</f>
        <v>12343.199999999999</v>
      </c>
      <c r="H174" s="18">
        <f t="shared" ref="H174:M174" si="38">H175+H177+H179</f>
        <v>0</v>
      </c>
      <c r="I174" s="18">
        <f t="shared" si="38"/>
        <v>0</v>
      </c>
      <c r="J174" s="18">
        <f t="shared" si="38"/>
        <v>0</v>
      </c>
      <c r="K174" s="18">
        <f t="shared" si="38"/>
        <v>0</v>
      </c>
      <c r="L174" s="18">
        <f t="shared" si="38"/>
        <v>12206.099999999999</v>
      </c>
      <c r="M174" s="18">
        <f t="shared" si="38"/>
        <v>12206.099999999999</v>
      </c>
    </row>
    <row r="175" spans="1:31" ht="32.25" customHeight="1" x14ac:dyDescent="0.25">
      <c r="A175" s="8" t="s">
        <v>319</v>
      </c>
      <c r="B175" s="17" t="s">
        <v>320</v>
      </c>
      <c r="C175" s="24">
        <v>148</v>
      </c>
      <c r="D175" s="17">
        <v>11</v>
      </c>
      <c r="E175" s="17" t="s">
        <v>45</v>
      </c>
      <c r="F175" s="16"/>
      <c r="G175" s="18">
        <f>G176</f>
        <v>5899.7</v>
      </c>
      <c r="H175" s="18"/>
      <c r="I175" s="18"/>
      <c r="J175" s="18"/>
      <c r="K175" s="18"/>
      <c r="L175" s="18">
        <f>L176</f>
        <v>6478.4</v>
      </c>
      <c r="M175" s="18">
        <f>M176</f>
        <v>6478.4</v>
      </c>
    </row>
    <row r="176" spans="1:31" ht="25.5" x14ac:dyDescent="0.25">
      <c r="A176" s="8" t="s">
        <v>14</v>
      </c>
      <c r="B176" s="17" t="s">
        <v>320</v>
      </c>
      <c r="C176" s="24">
        <v>148</v>
      </c>
      <c r="D176" s="17">
        <v>11</v>
      </c>
      <c r="E176" s="17" t="s">
        <v>45</v>
      </c>
      <c r="F176" s="16">
        <v>610</v>
      </c>
      <c r="G176" s="18">
        <v>5899.7</v>
      </c>
      <c r="H176" s="18"/>
      <c r="I176" s="18"/>
      <c r="J176" s="18"/>
      <c r="K176" s="18"/>
      <c r="L176" s="18">
        <v>6478.4</v>
      </c>
      <c r="M176" s="18">
        <v>6478.4</v>
      </c>
    </row>
    <row r="177" spans="1:13" ht="63.75" x14ac:dyDescent="0.25">
      <c r="A177" s="8" t="s">
        <v>15</v>
      </c>
      <c r="B177" s="17" t="s">
        <v>321</v>
      </c>
      <c r="C177" s="24">
        <v>148</v>
      </c>
      <c r="D177" s="17">
        <v>11</v>
      </c>
      <c r="E177" s="17" t="s">
        <v>45</v>
      </c>
      <c r="F177" s="16"/>
      <c r="G177" s="18">
        <f>G178</f>
        <v>5727.7</v>
      </c>
      <c r="H177" s="18"/>
      <c r="I177" s="18"/>
      <c r="J177" s="18"/>
      <c r="K177" s="18"/>
      <c r="L177" s="18">
        <f>L178</f>
        <v>5727.7</v>
      </c>
      <c r="M177" s="18">
        <f>M178</f>
        <v>5727.7</v>
      </c>
    </row>
    <row r="178" spans="1:13" ht="25.5" x14ac:dyDescent="0.25">
      <c r="A178" s="8" t="s">
        <v>16</v>
      </c>
      <c r="B178" s="17" t="s">
        <v>321</v>
      </c>
      <c r="C178" s="24">
        <v>148</v>
      </c>
      <c r="D178" s="17">
        <v>11</v>
      </c>
      <c r="E178" s="17" t="s">
        <v>45</v>
      </c>
      <c r="F178" s="16">
        <v>610</v>
      </c>
      <c r="G178" s="18">
        <v>5727.7</v>
      </c>
      <c r="H178" s="18"/>
      <c r="I178" s="18"/>
      <c r="J178" s="18"/>
      <c r="K178" s="18"/>
      <c r="L178" s="18">
        <v>5727.7</v>
      </c>
      <c r="M178" s="18">
        <v>5727.7</v>
      </c>
    </row>
    <row r="179" spans="1:13" ht="55.5" customHeight="1" x14ac:dyDescent="0.25">
      <c r="A179" s="10" t="s">
        <v>329</v>
      </c>
      <c r="B179" s="16" t="s">
        <v>330</v>
      </c>
      <c r="C179" s="24">
        <v>148</v>
      </c>
      <c r="D179" s="17">
        <v>11</v>
      </c>
      <c r="E179" s="17" t="s">
        <v>45</v>
      </c>
      <c r="F179" s="16"/>
      <c r="G179" s="18">
        <f>G180</f>
        <v>715.8</v>
      </c>
      <c r="H179" s="18"/>
      <c r="I179" s="18"/>
      <c r="J179" s="18"/>
      <c r="K179" s="18"/>
      <c r="L179" s="18">
        <f>L180</f>
        <v>0</v>
      </c>
      <c r="M179" s="18">
        <f>M180</f>
        <v>0</v>
      </c>
    </row>
    <row r="180" spans="1:13" ht="25.5" x14ac:dyDescent="0.25">
      <c r="A180" s="10" t="s">
        <v>14</v>
      </c>
      <c r="B180" s="16" t="s">
        <v>330</v>
      </c>
      <c r="C180" s="24">
        <v>148</v>
      </c>
      <c r="D180" s="17">
        <v>11</v>
      </c>
      <c r="E180" s="17" t="s">
        <v>45</v>
      </c>
      <c r="F180" s="16">
        <v>610</v>
      </c>
      <c r="G180" s="18">
        <v>715.8</v>
      </c>
      <c r="H180" s="18"/>
      <c r="I180" s="18"/>
      <c r="J180" s="18"/>
      <c r="K180" s="18"/>
      <c r="L180" s="18">
        <v>0</v>
      </c>
      <c r="M180" s="18">
        <v>0</v>
      </c>
    </row>
    <row r="181" spans="1:13" ht="108.75" customHeight="1" x14ac:dyDescent="0.25">
      <c r="A181" s="10" t="s">
        <v>385</v>
      </c>
      <c r="B181" s="16" t="s">
        <v>386</v>
      </c>
      <c r="C181" s="70">
        <v>148</v>
      </c>
      <c r="D181" s="17" t="s">
        <v>70</v>
      </c>
      <c r="E181" s="17" t="s">
        <v>45</v>
      </c>
      <c r="F181" s="16"/>
      <c r="G181" s="18">
        <f>G182</f>
        <v>1000</v>
      </c>
      <c r="H181" s="18"/>
      <c r="I181" s="18"/>
      <c r="J181" s="18"/>
      <c r="K181" s="18"/>
      <c r="L181" s="18">
        <f>L182</f>
        <v>1000</v>
      </c>
      <c r="M181" s="18">
        <f>M182</f>
        <v>1000</v>
      </c>
    </row>
    <row r="182" spans="1:13" ht="76.5" x14ac:dyDescent="0.25">
      <c r="A182" s="8" t="s">
        <v>60</v>
      </c>
      <c r="B182" s="16" t="s">
        <v>387</v>
      </c>
      <c r="C182" s="70">
        <v>148</v>
      </c>
      <c r="D182" s="17" t="s">
        <v>70</v>
      </c>
      <c r="E182" s="17" t="s">
        <v>45</v>
      </c>
      <c r="F182" s="16"/>
      <c r="G182" s="18">
        <f>G183</f>
        <v>1000</v>
      </c>
      <c r="H182" s="18"/>
      <c r="I182" s="18"/>
      <c r="J182" s="18"/>
      <c r="K182" s="18"/>
      <c r="L182" s="18">
        <f>L183</f>
        <v>1000</v>
      </c>
      <c r="M182" s="18">
        <f>M183</f>
        <v>1000</v>
      </c>
    </row>
    <row r="183" spans="1:13" ht="25.5" x14ac:dyDescent="0.25">
      <c r="A183" s="10" t="s">
        <v>14</v>
      </c>
      <c r="B183" s="16" t="s">
        <v>387</v>
      </c>
      <c r="C183" s="70">
        <v>148</v>
      </c>
      <c r="D183" s="17" t="s">
        <v>70</v>
      </c>
      <c r="E183" s="17" t="s">
        <v>45</v>
      </c>
      <c r="F183" s="16">
        <v>610</v>
      </c>
      <c r="G183" s="18">
        <v>1000</v>
      </c>
      <c r="H183" s="18"/>
      <c r="I183" s="18"/>
      <c r="J183" s="18"/>
      <c r="K183" s="18"/>
      <c r="L183" s="18">
        <v>1000</v>
      </c>
      <c r="M183" s="18">
        <v>1000</v>
      </c>
    </row>
    <row r="184" spans="1:13" ht="81.75" customHeight="1" x14ac:dyDescent="0.25">
      <c r="A184" s="12" t="s">
        <v>103</v>
      </c>
      <c r="B184" s="13" t="s">
        <v>102</v>
      </c>
      <c r="C184" s="24"/>
      <c r="D184" s="17"/>
      <c r="E184" s="17"/>
      <c r="F184" s="16"/>
      <c r="G184" s="15">
        <f>G185+G189+G193</f>
        <v>11411</v>
      </c>
      <c r="H184" s="15">
        <f t="shared" ref="H184:M184" si="39">H185+H189+H193</f>
        <v>0</v>
      </c>
      <c r="I184" s="15">
        <f t="shared" si="39"/>
        <v>0</v>
      </c>
      <c r="J184" s="15">
        <f t="shared" si="39"/>
        <v>0</v>
      </c>
      <c r="K184" s="15">
        <f t="shared" si="39"/>
        <v>0</v>
      </c>
      <c r="L184" s="15">
        <f t="shared" si="39"/>
        <v>11612.4</v>
      </c>
      <c r="M184" s="15">
        <f t="shared" si="39"/>
        <v>11823.4</v>
      </c>
    </row>
    <row r="185" spans="1:13" ht="42.75" customHeight="1" x14ac:dyDescent="0.25">
      <c r="A185" s="10" t="s">
        <v>227</v>
      </c>
      <c r="B185" s="17" t="s">
        <v>331</v>
      </c>
      <c r="C185" s="70">
        <v>148</v>
      </c>
      <c r="D185" s="17" t="s">
        <v>39</v>
      </c>
      <c r="E185" s="17" t="s">
        <v>46</v>
      </c>
      <c r="F185" s="16"/>
      <c r="G185" s="18">
        <f>G186</f>
        <v>303.60000000000002</v>
      </c>
      <c r="H185" s="18">
        <f t="shared" ref="H185:M185" si="40">H186</f>
        <v>0</v>
      </c>
      <c r="I185" s="18">
        <f t="shared" si="40"/>
        <v>0</v>
      </c>
      <c r="J185" s="18">
        <f t="shared" si="40"/>
        <v>0</v>
      </c>
      <c r="K185" s="18">
        <f t="shared" si="40"/>
        <v>0</v>
      </c>
      <c r="L185" s="18">
        <f t="shared" si="40"/>
        <v>303.60000000000002</v>
      </c>
      <c r="M185" s="18">
        <f t="shared" si="40"/>
        <v>303.60000000000002</v>
      </c>
    </row>
    <row r="186" spans="1:13" ht="119.25" customHeight="1" x14ac:dyDescent="0.25">
      <c r="A186" s="10" t="s">
        <v>104</v>
      </c>
      <c r="B186" s="17" t="s">
        <v>106</v>
      </c>
      <c r="C186" s="24">
        <v>148</v>
      </c>
      <c r="D186" s="17" t="s">
        <v>39</v>
      </c>
      <c r="E186" s="17" t="s">
        <v>46</v>
      </c>
      <c r="F186" s="16"/>
      <c r="G186" s="26">
        <f>G187</f>
        <v>303.60000000000002</v>
      </c>
      <c r="H186" s="26"/>
      <c r="I186" s="26"/>
      <c r="J186" s="26"/>
      <c r="K186" s="26"/>
      <c r="L186" s="26">
        <f>L187</f>
        <v>303.60000000000002</v>
      </c>
      <c r="M186" s="26">
        <f>M187</f>
        <v>303.60000000000002</v>
      </c>
    </row>
    <row r="187" spans="1:13" ht="107.25" customHeight="1" x14ac:dyDescent="0.25">
      <c r="A187" s="10" t="s">
        <v>29</v>
      </c>
      <c r="B187" s="17" t="s">
        <v>390</v>
      </c>
      <c r="C187" s="24">
        <v>148</v>
      </c>
      <c r="D187" s="17" t="s">
        <v>39</v>
      </c>
      <c r="E187" s="17" t="s">
        <v>46</v>
      </c>
      <c r="F187" s="16"/>
      <c r="G187" s="18">
        <f>G188</f>
        <v>303.60000000000002</v>
      </c>
      <c r="H187" s="18"/>
      <c r="I187" s="18"/>
      <c r="J187" s="18"/>
      <c r="K187" s="18"/>
      <c r="L187" s="18">
        <f>L188</f>
        <v>303.60000000000002</v>
      </c>
      <c r="M187" s="18">
        <f>M188</f>
        <v>303.60000000000002</v>
      </c>
    </row>
    <row r="188" spans="1:13" ht="59.25" customHeight="1" x14ac:dyDescent="0.25">
      <c r="A188" s="10" t="s">
        <v>8</v>
      </c>
      <c r="B188" s="17" t="s">
        <v>390</v>
      </c>
      <c r="C188" s="24">
        <v>148</v>
      </c>
      <c r="D188" s="17" t="s">
        <v>39</v>
      </c>
      <c r="E188" s="17" t="s">
        <v>46</v>
      </c>
      <c r="F188" s="16">
        <v>240</v>
      </c>
      <c r="G188" s="18">
        <v>303.60000000000002</v>
      </c>
      <c r="H188" s="18"/>
      <c r="I188" s="18"/>
      <c r="J188" s="18"/>
      <c r="K188" s="18"/>
      <c r="L188" s="18">
        <v>303.60000000000002</v>
      </c>
      <c r="M188" s="18">
        <v>303.60000000000002</v>
      </c>
    </row>
    <row r="189" spans="1:13" ht="18.75" customHeight="1" x14ac:dyDescent="0.25">
      <c r="A189" s="10" t="s">
        <v>229</v>
      </c>
      <c r="B189" s="17" t="s">
        <v>230</v>
      </c>
      <c r="C189" s="56">
        <v>148</v>
      </c>
      <c r="D189" s="17" t="s">
        <v>39</v>
      </c>
      <c r="E189" s="17" t="s">
        <v>392</v>
      </c>
      <c r="F189" s="16"/>
      <c r="G189" s="18">
        <f>G190</f>
        <v>490</v>
      </c>
      <c r="H189" s="18"/>
      <c r="I189" s="18"/>
      <c r="J189" s="18"/>
      <c r="K189" s="18"/>
      <c r="L189" s="18">
        <f t="shared" ref="L189:M191" si="41">L190</f>
        <v>520</v>
      </c>
      <c r="M189" s="18">
        <f t="shared" si="41"/>
        <v>0</v>
      </c>
    </row>
    <row r="190" spans="1:13" ht="43.5" customHeight="1" x14ac:dyDescent="0.25">
      <c r="A190" s="10" t="s">
        <v>105</v>
      </c>
      <c r="B190" s="17" t="s">
        <v>231</v>
      </c>
      <c r="C190" s="24">
        <v>148</v>
      </c>
      <c r="D190" s="17" t="s">
        <v>39</v>
      </c>
      <c r="E190" s="17" t="s">
        <v>46</v>
      </c>
      <c r="F190" s="16"/>
      <c r="G190" s="18">
        <f>G191</f>
        <v>490</v>
      </c>
      <c r="H190" s="18"/>
      <c r="I190" s="18"/>
      <c r="J190" s="18"/>
      <c r="K190" s="18"/>
      <c r="L190" s="18">
        <f t="shared" si="41"/>
        <v>520</v>
      </c>
      <c r="M190" s="18">
        <f t="shared" si="41"/>
        <v>0</v>
      </c>
    </row>
    <row r="191" spans="1:13" ht="38.25" x14ac:dyDescent="0.25">
      <c r="A191" s="10" t="s">
        <v>30</v>
      </c>
      <c r="B191" s="17" t="s">
        <v>232</v>
      </c>
      <c r="C191" s="24">
        <v>148</v>
      </c>
      <c r="D191" s="17" t="s">
        <v>39</v>
      </c>
      <c r="E191" s="17" t="s">
        <v>46</v>
      </c>
      <c r="F191" s="16"/>
      <c r="G191" s="18">
        <f>G192</f>
        <v>490</v>
      </c>
      <c r="H191" s="18"/>
      <c r="I191" s="18"/>
      <c r="J191" s="18"/>
      <c r="K191" s="18"/>
      <c r="L191" s="18">
        <f t="shared" si="41"/>
        <v>520</v>
      </c>
      <c r="M191" s="18">
        <f t="shared" si="41"/>
        <v>0</v>
      </c>
    </row>
    <row r="192" spans="1:13" ht="51" x14ac:dyDescent="0.25">
      <c r="A192" s="10" t="s">
        <v>8</v>
      </c>
      <c r="B192" s="17" t="s">
        <v>232</v>
      </c>
      <c r="C192" s="24">
        <v>148</v>
      </c>
      <c r="D192" s="17" t="s">
        <v>39</v>
      </c>
      <c r="E192" s="17" t="s">
        <v>46</v>
      </c>
      <c r="F192" s="16">
        <v>240</v>
      </c>
      <c r="G192" s="18">
        <v>490</v>
      </c>
      <c r="H192" s="18"/>
      <c r="I192" s="18"/>
      <c r="J192" s="18"/>
      <c r="K192" s="18"/>
      <c r="L192" s="18">
        <v>520</v>
      </c>
      <c r="M192" s="18">
        <v>0</v>
      </c>
    </row>
    <row r="193" spans="1:13" ht="32.25" customHeight="1" x14ac:dyDescent="0.25">
      <c r="A193" s="10" t="s">
        <v>228</v>
      </c>
      <c r="B193" s="17" t="s">
        <v>108</v>
      </c>
      <c r="C193" s="56">
        <v>148</v>
      </c>
      <c r="D193" s="17" t="s">
        <v>39</v>
      </c>
      <c r="E193" s="17" t="s">
        <v>392</v>
      </c>
      <c r="F193" s="16"/>
      <c r="G193" s="18">
        <f>G194+G201</f>
        <v>10617.4</v>
      </c>
      <c r="H193" s="18">
        <f t="shared" ref="H193:M193" si="42">H194+H201</f>
        <v>0</v>
      </c>
      <c r="I193" s="18">
        <f t="shared" si="42"/>
        <v>0</v>
      </c>
      <c r="J193" s="18">
        <f t="shared" si="42"/>
        <v>0</v>
      </c>
      <c r="K193" s="18">
        <f t="shared" si="42"/>
        <v>0</v>
      </c>
      <c r="L193" s="18">
        <f t="shared" si="42"/>
        <v>10788.8</v>
      </c>
      <c r="M193" s="18">
        <f t="shared" si="42"/>
        <v>11519.8</v>
      </c>
    </row>
    <row r="194" spans="1:13" ht="71.25" customHeight="1" x14ac:dyDescent="0.25">
      <c r="A194" s="10" t="s">
        <v>107</v>
      </c>
      <c r="B194" s="17" t="s">
        <v>110</v>
      </c>
      <c r="C194" s="24">
        <v>148</v>
      </c>
      <c r="D194" s="17" t="s">
        <v>39</v>
      </c>
      <c r="E194" s="17" t="s">
        <v>46</v>
      </c>
      <c r="F194" s="16"/>
      <c r="G194" s="18">
        <f>G195+G197+G199</f>
        <v>9162</v>
      </c>
      <c r="H194" s="18">
        <f t="shared" ref="H194:M194" si="43">H195+H197+H199</f>
        <v>0</v>
      </c>
      <c r="I194" s="18">
        <f t="shared" si="43"/>
        <v>0</v>
      </c>
      <c r="J194" s="18">
        <f t="shared" si="43"/>
        <v>0</v>
      </c>
      <c r="K194" s="18">
        <f t="shared" si="43"/>
        <v>0</v>
      </c>
      <c r="L194" s="18">
        <f t="shared" si="43"/>
        <v>9771</v>
      </c>
      <c r="M194" s="18">
        <f t="shared" si="43"/>
        <v>10502</v>
      </c>
    </row>
    <row r="195" spans="1:13" ht="43.5" customHeight="1" x14ac:dyDescent="0.25">
      <c r="A195" s="10" t="s">
        <v>111</v>
      </c>
      <c r="B195" s="17" t="s">
        <v>109</v>
      </c>
      <c r="C195" s="24">
        <v>148</v>
      </c>
      <c r="D195" s="17" t="s">
        <v>39</v>
      </c>
      <c r="E195" s="17" t="s">
        <v>46</v>
      </c>
      <c r="F195" s="16"/>
      <c r="G195" s="18">
        <f>G196</f>
        <v>8712</v>
      </c>
      <c r="H195" s="18"/>
      <c r="I195" s="18"/>
      <c r="J195" s="18"/>
      <c r="K195" s="18"/>
      <c r="L195" s="18">
        <f>L196</f>
        <v>9221</v>
      </c>
      <c r="M195" s="18">
        <f>M196</f>
        <v>10502</v>
      </c>
    </row>
    <row r="196" spans="1:13" ht="54" customHeight="1" x14ac:dyDescent="0.25">
      <c r="A196" s="10" t="s">
        <v>8</v>
      </c>
      <c r="B196" s="17" t="s">
        <v>109</v>
      </c>
      <c r="C196" s="56">
        <v>148</v>
      </c>
      <c r="D196" s="17" t="s">
        <v>39</v>
      </c>
      <c r="E196" s="17" t="s">
        <v>46</v>
      </c>
      <c r="F196" s="16">
        <v>240</v>
      </c>
      <c r="G196" s="18">
        <v>8712</v>
      </c>
      <c r="H196" s="18"/>
      <c r="I196" s="18"/>
      <c r="J196" s="18"/>
      <c r="K196" s="18"/>
      <c r="L196" s="18">
        <v>9221</v>
      </c>
      <c r="M196" s="18">
        <v>10502</v>
      </c>
    </row>
    <row r="197" spans="1:13" ht="70.5" customHeight="1" x14ac:dyDescent="0.25">
      <c r="A197" s="10" t="s">
        <v>233</v>
      </c>
      <c r="B197" s="17" t="s">
        <v>234</v>
      </c>
      <c r="C197" s="24">
        <v>148</v>
      </c>
      <c r="D197" s="17" t="s">
        <v>39</v>
      </c>
      <c r="E197" s="17" t="s">
        <v>46</v>
      </c>
      <c r="F197" s="16"/>
      <c r="G197" s="18">
        <f>G198</f>
        <v>250</v>
      </c>
      <c r="H197" s="18"/>
      <c r="I197" s="18"/>
      <c r="J197" s="18"/>
      <c r="K197" s="18"/>
      <c r="L197" s="18">
        <f>L198</f>
        <v>300</v>
      </c>
      <c r="M197" s="18">
        <f>M198</f>
        <v>0</v>
      </c>
    </row>
    <row r="198" spans="1:13" ht="57" customHeight="1" x14ac:dyDescent="0.25">
      <c r="A198" s="10" t="s">
        <v>8</v>
      </c>
      <c r="B198" s="17" t="s">
        <v>234</v>
      </c>
      <c r="C198" s="24">
        <v>148</v>
      </c>
      <c r="D198" s="17" t="s">
        <v>39</v>
      </c>
      <c r="E198" s="17" t="s">
        <v>46</v>
      </c>
      <c r="F198" s="16">
        <v>240</v>
      </c>
      <c r="G198" s="18">
        <v>250</v>
      </c>
      <c r="H198" s="18"/>
      <c r="I198" s="18"/>
      <c r="J198" s="18"/>
      <c r="K198" s="18"/>
      <c r="L198" s="18">
        <v>300</v>
      </c>
      <c r="M198" s="18">
        <v>0</v>
      </c>
    </row>
    <row r="199" spans="1:13" ht="31.5" customHeight="1" x14ac:dyDescent="0.25">
      <c r="A199" s="10" t="s">
        <v>235</v>
      </c>
      <c r="B199" s="17" t="s">
        <v>236</v>
      </c>
      <c r="C199" s="24">
        <v>148</v>
      </c>
      <c r="D199" s="17" t="s">
        <v>39</v>
      </c>
      <c r="E199" s="17" t="s">
        <v>46</v>
      </c>
      <c r="F199" s="16"/>
      <c r="G199" s="18">
        <f>G200</f>
        <v>200</v>
      </c>
      <c r="H199" s="18"/>
      <c r="I199" s="18"/>
      <c r="J199" s="18"/>
      <c r="K199" s="18"/>
      <c r="L199" s="18">
        <f>L200</f>
        <v>250</v>
      </c>
      <c r="M199" s="18">
        <f>M200</f>
        <v>0</v>
      </c>
    </row>
    <row r="200" spans="1:13" ht="55.5" customHeight="1" x14ac:dyDescent="0.25">
      <c r="A200" s="10" t="s">
        <v>8</v>
      </c>
      <c r="B200" s="17" t="s">
        <v>236</v>
      </c>
      <c r="C200" s="24">
        <v>148</v>
      </c>
      <c r="D200" s="17" t="s">
        <v>39</v>
      </c>
      <c r="E200" s="17" t="s">
        <v>46</v>
      </c>
      <c r="F200" s="16">
        <v>240</v>
      </c>
      <c r="G200" s="18">
        <v>200</v>
      </c>
      <c r="H200" s="18"/>
      <c r="I200" s="18"/>
      <c r="J200" s="18"/>
      <c r="K200" s="18"/>
      <c r="L200" s="18">
        <v>250</v>
      </c>
      <c r="M200" s="18">
        <v>0</v>
      </c>
    </row>
    <row r="201" spans="1:13" ht="71.25" customHeight="1" x14ac:dyDescent="0.25">
      <c r="A201" s="10" t="s">
        <v>112</v>
      </c>
      <c r="B201" s="17" t="s">
        <v>113</v>
      </c>
      <c r="C201" s="24">
        <v>148</v>
      </c>
      <c r="D201" s="17" t="s">
        <v>39</v>
      </c>
      <c r="E201" s="17" t="s">
        <v>43</v>
      </c>
      <c r="F201" s="16"/>
      <c r="G201" s="18">
        <f>G202</f>
        <v>1455.4</v>
      </c>
      <c r="H201" s="18"/>
      <c r="I201" s="18"/>
      <c r="J201" s="18"/>
      <c r="K201" s="18"/>
      <c r="L201" s="18">
        <f>L202</f>
        <v>1017.8</v>
      </c>
      <c r="M201" s="18">
        <f>M202</f>
        <v>1017.8</v>
      </c>
    </row>
    <row r="202" spans="1:13" ht="162" customHeight="1" x14ac:dyDescent="0.25">
      <c r="A202" s="10" t="s">
        <v>237</v>
      </c>
      <c r="B202" s="17" t="s">
        <v>351</v>
      </c>
      <c r="C202" s="24">
        <v>148</v>
      </c>
      <c r="D202" s="17" t="s">
        <v>39</v>
      </c>
      <c r="E202" s="17" t="s">
        <v>43</v>
      </c>
      <c r="F202" s="16"/>
      <c r="G202" s="18">
        <f>G203</f>
        <v>1455.4</v>
      </c>
      <c r="H202" s="18"/>
      <c r="I202" s="18"/>
      <c r="J202" s="18"/>
      <c r="K202" s="18"/>
      <c r="L202" s="18">
        <f>L203</f>
        <v>1017.8</v>
      </c>
      <c r="M202" s="18">
        <f>M203</f>
        <v>1017.8</v>
      </c>
    </row>
    <row r="203" spans="1:13" ht="58.5" customHeight="1" x14ac:dyDescent="0.25">
      <c r="A203" s="10" t="s">
        <v>8</v>
      </c>
      <c r="B203" s="17" t="s">
        <v>351</v>
      </c>
      <c r="C203" s="24">
        <v>148</v>
      </c>
      <c r="D203" s="17" t="s">
        <v>39</v>
      </c>
      <c r="E203" s="17" t="s">
        <v>43</v>
      </c>
      <c r="F203" s="16">
        <v>240</v>
      </c>
      <c r="G203" s="18">
        <v>1455.4</v>
      </c>
      <c r="H203" s="18"/>
      <c r="I203" s="18"/>
      <c r="J203" s="18"/>
      <c r="K203" s="18"/>
      <c r="L203" s="18">
        <v>1017.8</v>
      </c>
      <c r="M203" s="18">
        <v>1017.8</v>
      </c>
    </row>
    <row r="204" spans="1:13" ht="66.75" customHeight="1" x14ac:dyDescent="0.25">
      <c r="A204" s="12" t="s">
        <v>389</v>
      </c>
      <c r="B204" s="13" t="s">
        <v>114</v>
      </c>
      <c r="C204" s="30"/>
      <c r="D204" s="14"/>
      <c r="E204" s="14"/>
      <c r="F204" s="13"/>
      <c r="G204" s="79">
        <f>G205+G211</f>
        <v>20699.900000000001</v>
      </c>
      <c r="H204" s="79">
        <f t="shared" ref="H204:M204" si="44">H205+H211</f>
        <v>0</v>
      </c>
      <c r="I204" s="79">
        <f t="shared" si="44"/>
        <v>0</v>
      </c>
      <c r="J204" s="79">
        <f t="shared" si="44"/>
        <v>0</v>
      </c>
      <c r="K204" s="79">
        <f t="shared" si="44"/>
        <v>0</v>
      </c>
      <c r="L204" s="79">
        <f t="shared" si="44"/>
        <v>21879.4</v>
      </c>
      <c r="M204" s="79">
        <f t="shared" si="44"/>
        <v>21878.7</v>
      </c>
    </row>
    <row r="205" spans="1:13" ht="21.75" customHeight="1" x14ac:dyDescent="0.25">
      <c r="A205" s="8" t="s">
        <v>241</v>
      </c>
      <c r="B205" s="16" t="s">
        <v>122</v>
      </c>
      <c r="C205" s="70"/>
      <c r="D205" s="17"/>
      <c r="E205" s="17"/>
      <c r="F205" s="16"/>
      <c r="G205" s="18">
        <f>G206</f>
        <v>654.4</v>
      </c>
      <c r="H205" s="18"/>
      <c r="I205" s="18"/>
      <c r="J205" s="18"/>
      <c r="K205" s="18"/>
      <c r="L205" s="18">
        <f>L206</f>
        <v>765.4</v>
      </c>
      <c r="M205" s="18">
        <f>M206</f>
        <v>765.4</v>
      </c>
    </row>
    <row r="206" spans="1:13" ht="95.25" customHeight="1" x14ac:dyDescent="0.25">
      <c r="A206" s="8" t="s">
        <v>121</v>
      </c>
      <c r="B206" s="16" t="s">
        <v>383</v>
      </c>
      <c r="C206" s="16">
        <v>148</v>
      </c>
      <c r="D206" s="17" t="s">
        <v>40</v>
      </c>
      <c r="E206" s="17" t="s">
        <v>68</v>
      </c>
      <c r="F206" s="13"/>
      <c r="G206" s="69">
        <f>G207+G209</f>
        <v>654.4</v>
      </c>
      <c r="H206" s="69">
        <f t="shared" ref="H206:M206" si="45">H207+H209</f>
        <v>0</v>
      </c>
      <c r="I206" s="69">
        <f t="shared" si="45"/>
        <v>0</v>
      </c>
      <c r="J206" s="69">
        <f t="shared" si="45"/>
        <v>0</v>
      </c>
      <c r="K206" s="69">
        <f t="shared" si="45"/>
        <v>0</v>
      </c>
      <c r="L206" s="69">
        <f t="shared" si="45"/>
        <v>765.4</v>
      </c>
      <c r="M206" s="69">
        <f t="shared" si="45"/>
        <v>765.4</v>
      </c>
    </row>
    <row r="207" spans="1:13" ht="33" customHeight="1" x14ac:dyDescent="0.25">
      <c r="A207" s="8" t="s">
        <v>123</v>
      </c>
      <c r="B207" s="16" t="s">
        <v>124</v>
      </c>
      <c r="C207" s="16">
        <v>148</v>
      </c>
      <c r="D207" s="17" t="s">
        <v>40</v>
      </c>
      <c r="E207" s="17" t="s">
        <v>68</v>
      </c>
      <c r="F207" s="13"/>
      <c r="G207" s="69">
        <f>G208</f>
        <v>429</v>
      </c>
      <c r="H207" s="69"/>
      <c r="I207" s="69"/>
      <c r="J207" s="69"/>
      <c r="K207" s="69"/>
      <c r="L207" s="69">
        <f>L208</f>
        <v>540</v>
      </c>
      <c r="M207" s="69">
        <f>M208</f>
        <v>540</v>
      </c>
    </row>
    <row r="208" spans="1:13" ht="60" customHeight="1" x14ac:dyDescent="0.25">
      <c r="A208" s="8" t="s">
        <v>71</v>
      </c>
      <c r="B208" s="16" t="s">
        <v>124</v>
      </c>
      <c r="C208" s="16">
        <v>148</v>
      </c>
      <c r="D208" s="17" t="s">
        <v>40</v>
      </c>
      <c r="E208" s="17" t="s">
        <v>68</v>
      </c>
      <c r="F208" s="16">
        <v>630</v>
      </c>
      <c r="G208" s="26">
        <v>429</v>
      </c>
      <c r="H208" s="26"/>
      <c r="I208" s="26"/>
      <c r="J208" s="26"/>
      <c r="K208" s="26"/>
      <c r="L208" s="26">
        <v>540</v>
      </c>
      <c r="M208" s="26">
        <v>540</v>
      </c>
    </row>
    <row r="209" spans="1:13" ht="59.25" customHeight="1" x14ac:dyDescent="0.25">
      <c r="A209" s="19" t="s">
        <v>86</v>
      </c>
      <c r="B209" s="16" t="s">
        <v>384</v>
      </c>
      <c r="C209" s="16">
        <v>148</v>
      </c>
      <c r="D209" s="17" t="s">
        <v>61</v>
      </c>
      <c r="E209" s="17" t="s">
        <v>44</v>
      </c>
      <c r="F209" s="13"/>
      <c r="G209" s="69">
        <f>G210</f>
        <v>225.4</v>
      </c>
      <c r="H209" s="69"/>
      <c r="I209" s="69"/>
      <c r="J209" s="69"/>
      <c r="K209" s="69"/>
      <c r="L209" s="69">
        <f>L210</f>
        <v>225.4</v>
      </c>
      <c r="M209" s="69">
        <f>M210</f>
        <v>225.4</v>
      </c>
    </row>
    <row r="210" spans="1:13" ht="56.25" customHeight="1" x14ac:dyDescent="0.25">
      <c r="A210" s="8" t="s">
        <v>71</v>
      </c>
      <c r="B210" s="16" t="s">
        <v>384</v>
      </c>
      <c r="C210" s="16">
        <v>148</v>
      </c>
      <c r="D210" s="17" t="s">
        <v>61</v>
      </c>
      <c r="E210" s="17" t="s">
        <v>44</v>
      </c>
      <c r="F210" s="16">
        <v>630</v>
      </c>
      <c r="G210" s="69">
        <v>225.4</v>
      </c>
      <c r="H210" s="69"/>
      <c r="I210" s="69"/>
      <c r="J210" s="69"/>
      <c r="K210" s="69"/>
      <c r="L210" s="69">
        <v>225.4</v>
      </c>
      <c r="M210" s="69">
        <v>225.4</v>
      </c>
    </row>
    <row r="211" spans="1:13" ht="29.25" customHeight="1" x14ac:dyDescent="0.25">
      <c r="A211" s="8" t="s">
        <v>119</v>
      </c>
      <c r="B211" s="16" t="s">
        <v>115</v>
      </c>
      <c r="C211" s="16">
        <v>148</v>
      </c>
      <c r="D211" s="17" t="s">
        <v>40</v>
      </c>
      <c r="E211" s="17" t="s">
        <v>68</v>
      </c>
      <c r="F211" s="13"/>
      <c r="G211" s="69">
        <f>G212+G218</f>
        <v>20045.5</v>
      </c>
      <c r="H211" s="69">
        <f t="shared" ref="H211:M211" si="46">H212+H218</f>
        <v>0</v>
      </c>
      <c r="I211" s="69">
        <f t="shared" si="46"/>
        <v>0</v>
      </c>
      <c r="J211" s="69">
        <f t="shared" si="46"/>
        <v>0</v>
      </c>
      <c r="K211" s="69">
        <f t="shared" si="46"/>
        <v>0</v>
      </c>
      <c r="L211" s="69">
        <f t="shared" si="46"/>
        <v>21114</v>
      </c>
      <c r="M211" s="69">
        <f t="shared" si="46"/>
        <v>21113.3</v>
      </c>
    </row>
    <row r="212" spans="1:13" ht="107.25" customHeight="1" x14ac:dyDescent="0.25">
      <c r="A212" s="8" t="s">
        <v>120</v>
      </c>
      <c r="B212" s="16" t="s">
        <v>116</v>
      </c>
      <c r="C212" s="16">
        <v>148</v>
      </c>
      <c r="D212" s="17" t="s">
        <v>40</v>
      </c>
      <c r="E212" s="17" t="s">
        <v>68</v>
      </c>
      <c r="F212" s="16"/>
      <c r="G212" s="18">
        <f>G213+G216</f>
        <v>10659.6</v>
      </c>
      <c r="H212" s="18">
        <f t="shared" ref="H212:M212" si="47">H213+H216</f>
        <v>0</v>
      </c>
      <c r="I212" s="18">
        <f t="shared" si="47"/>
        <v>0</v>
      </c>
      <c r="J212" s="18">
        <f t="shared" si="47"/>
        <v>0</v>
      </c>
      <c r="K212" s="18">
        <f t="shared" si="47"/>
        <v>0</v>
      </c>
      <c r="L212" s="18">
        <f t="shared" si="47"/>
        <v>11218.5</v>
      </c>
      <c r="M212" s="18">
        <f t="shared" si="47"/>
        <v>11217.8</v>
      </c>
    </row>
    <row r="213" spans="1:13" ht="123" customHeight="1" x14ac:dyDescent="0.25">
      <c r="A213" s="8" t="s">
        <v>125</v>
      </c>
      <c r="B213" s="16" t="s">
        <v>117</v>
      </c>
      <c r="C213" s="16">
        <v>148</v>
      </c>
      <c r="D213" s="17" t="s">
        <v>40</v>
      </c>
      <c r="E213" s="17" t="s">
        <v>68</v>
      </c>
      <c r="F213" s="16"/>
      <c r="G213" s="18">
        <f>G214+G215</f>
        <v>7292</v>
      </c>
      <c r="H213" s="18">
        <f t="shared" ref="H213:M213" si="48">H214+H215</f>
        <v>0</v>
      </c>
      <c r="I213" s="18">
        <f t="shared" si="48"/>
        <v>0</v>
      </c>
      <c r="J213" s="18">
        <f t="shared" si="48"/>
        <v>0</v>
      </c>
      <c r="K213" s="18">
        <f t="shared" si="48"/>
        <v>0</v>
      </c>
      <c r="L213" s="18">
        <f t="shared" si="48"/>
        <v>7850.9</v>
      </c>
      <c r="M213" s="18">
        <f t="shared" si="48"/>
        <v>7850.2</v>
      </c>
    </row>
    <row r="214" spans="1:13" ht="31.5" customHeight="1" x14ac:dyDescent="0.25">
      <c r="A214" s="32" t="s">
        <v>17</v>
      </c>
      <c r="B214" s="16" t="s">
        <v>117</v>
      </c>
      <c r="C214" s="16">
        <v>148</v>
      </c>
      <c r="D214" s="17" t="s">
        <v>40</v>
      </c>
      <c r="E214" s="17" t="s">
        <v>68</v>
      </c>
      <c r="F214" s="16">
        <v>110</v>
      </c>
      <c r="G214" s="18">
        <v>6573.2</v>
      </c>
      <c r="H214" s="18"/>
      <c r="I214" s="18"/>
      <c r="J214" s="18"/>
      <c r="K214" s="18"/>
      <c r="L214" s="18">
        <v>6873.2</v>
      </c>
      <c r="M214" s="18">
        <v>6873.2</v>
      </c>
    </row>
    <row r="215" spans="1:13" ht="60.75" customHeight="1" x14ac:dyDescent="0.25">
      <c r="A215" s="8" t="s">
        <v>8</v>
      </c>
      <c r="B215" s="16" t="s">
        <v>117</v>
      </c>
      <c r="C215" s="16">
        <v>148</v>
      </c>
      <c r="D215" s="17" t="s">
        <v>40</v>
      </c>
      <c r="E215" s="17">
        <v>13</v>
      </c>
      <c r="F215" s="16">
        <v>240</v>
      </c>
      <c r="G215" s="18">
        <v>718.8</v>
      </c>
      <c r="H215" s="18"/>
      <c r="I215" s="18"/>
      <c r="J215" s="18"/>
      <c r="K215" s="18"/>
      <c r="L215" s="18">
        <v>977.7</v>
      </c>
      <c r="M215" s="18">
        <v>977</v>
      </c>
    </row>
    <row r="216" spans="1:13" ht="60" customHeight="1" x14ac:dyDescent="0.25">
      <c r="A216" s="8" t="s">
        <v>26</v>
      </c>
      <c r="B216" s="16" t="s">
        <v>118</v>
      </c>
      <c r="C216" s="16">
        <v>148</v>
      </c>
      <c r="D216" s="17" t="s">
        <v>40</v>
      </c>
      <c r="E216" s="17">
        <v>13</v>
      </c>
      <c r="F216" s="16"/>
      <c r="G216" s="26">
        <f>G217</f>
        <v>3367.6</v>
      </c>
      <c r="H216" s="26"/>
      <c r="I216" s="26"/>
      <c r="J216" s="26"/>
      <c r="K216" s="26"/>
      <c r="L216" s="26">
        <f>L217</f>
        <v>3367.6</v>
      </c>
      <c r="M216" s="26">
        <f>M217</f>
        <v>3367.6</v>
      </c>
    </row>
    <row r="217" spans="1:13" ht="30" customHeight="1" x14ac:dyDescent="0.25">
      <c r="A217" s="8" t="s">
        <v>10</v>
      </c>
      <c r="B217" s="16" t="s">
        <v>118</v>
      </c>
      <c r="C217" s="16">
        <v>148</v>
      </c>
      <c r="D217" s="17" t="s">
        <v>40</v>
      </c>
      <c r="E217" s="17">
        <v>13</v>
      </c>
      <c r="F217" s="16">
        <v>110</v>
      </c>
      <c r="G217" s="18">
        <v>3367.6</v>
      </c>
      <c r="H217" s="18"/>
      <c r="I217" s="18"/>
      <c r="J217" s="18"/>
      <c r="K217" s="18"/>
      <c r="L217" s="18">
        <v>3367.6</v>
      </c>
      <c r="M217" s="18">
        <v>3367.6</v>
      </c>
    </row>
    <row r="218" spans="1:13" ht="80.25" customHeight="1" x14ac:dyDescent="0.25">
      <c r="A218" s="8" t="s">
        <v>126</v>
      </c>
      <c r="B218" s="16" t="s">
        <v>127</v>
      </c>
      <c r="C218" s="16">
        <v>148</v>
      </c>
      <c r="D218" s="17" t="s">
        <v>40</v>
      </c>
      <c r="E218" s="17">
        <v>13</v>
      </c>
      <c r="F218" s="16"/>
      <c r="G218" s="18">
        <f>G219+G225</f>
        <v>9385.9000000000015</v>
      </c>
      <c r="H218" s="18">
        <f t="shared" ref="H218:M218" si="49">H219+H225</f>
        <v>0</v>
      </c>
      <c r="I218" s="18">
        <f t="shared" si="49"/>
        <v>0</v>
      </c>
      <c r="J218" s="18">
        <f t="shared" si="49"/>
        <v>0</v>
      </c>
      <c r="K218" s="18">
        <f t="shared" si="49"/>
        <v>0</v>
      </c>
      <c r="L218" s="18">
        <f t="shared" si="49"/>
        <v>9895.5</v>
      </c>
      <c r="M218" s="18">
        <f t="shared" si="49"/>
        <v>9895.5</v>
      </c>
    </row>
    <row r="219" spans="1:13" ht="84.75" customHeight="1" x14ac:dyDescent="0.25">
      <c r="A219" s="8" t="s">
        <v>128</v>
      </c>
      <c r="B219" s="16" t="s">
        <v>127</v>
      </c>
      <c r="C219" s="16">
        <v>915</v>
      </c>
      <c r="D219" s="17" t="s">
        <v>40</v>
      </c>
      <c r="E219" s="17" t="s">
        <v>44</v>
      </c>
      <c r="F219" s="16"/>
      <c r="G219" s="18">
        <f>G220+G223</f>
        <v>7584.7000000000007</v>
      </c>
      <c r="H219" s="18">
        <f t="shared" ref="H219:M219" si="50">H220+H223</f>
        <v>0</v>
      </c>
      <c r="I219" s="18">
        <f t="shared" si="50"/>
        <v>0</v>
      </c>
      <c r="J219" s="18">
        <f t="shared" si="50"/>
        <v>0</v>
      </c>
      <c r="K219" s="18">
        <f t="shared" si="50"/>
        <v>0</v>
      </c>
      <c r="L219" s="18">
        <f t="shared" si="50"/>
        <v>8060.3</v>
      </c>
      <c r="M219" s="18">
        <f t="shared" si="50"/>
        <v>8060.3</v>
      </c>
    </row>
    <row r="220" spans="1:13" ht="36" customHeight="1" x14ac:dyDescent="0.25">
      <c r="A220" s="8" t="s">
        <v>33</v>
      </c>
      <c r="B220" s="16" t="s">
        <v>129</v>
      </c>
      <c r="C220" s="16">
        <v>915</v>
      </c>
      <c r="D220" s="17" t="s">
        <v>40</v>
      </c>
      <c r="E220" s="17" t="s">
        <v>44</v>
      </c>
      <c r="F220" s="16"/>
      <c r="G220" s="18">
        <f>G221+G222</f>
        <v>5930.9000000000005</v>
      </c>
      <c r="H220" s="18">
        <f t="shared" ref="H220:M220" si="51">H221+H222</f>
        <v>0</v>
      </c>
      <c r="I220" s="18">
        <f t="shared" si="51"/>
        <v>0</v>
      </c>
      <c r="J220" s="18">
        <f t="shared" si="51"/>
        <v>0</v>
      </c>
      <c r="K220" s="18">
        <f t="shared" si="51"/>
        <v>0</v>
      </c>
      <c r="L220" s="18">
        <f t="shared" si="51"/>
        <v>6406.5</v>
      </c>
      <c r="M220" s="18">
        <f t="shared" si="51"/>
        <v>6406.5</v>
      </c>
    </row>
    <row r="221" spans="1:13" ht="42" customHeight="1" x14ac:dyDescent="0.25">
      <c r="A221" s="8" t="s">
        <v>25</v>
      </c>
      <c r="B221" s="16" t="s">
        <v>129</v>
      </c>
      <c r="C221" s="16">
        <v>915</v>
      </c>
      <c r="D221" s="17" t="s">
        <v>40</v>
      </c>
      <c r="E221" s="17" t="s">
        <v>44</v>
      </c>
      <c r="F221" s="16">
        <v>120</v>
      </c>
      <c r="G221" s="18">
        <v>5410.1</v>
      </c>
      <c r="H221" s="18"/>
      <c r="I221" s="18"/>
      <c r="J221" s="18"/>
      <c r="K221" s="18"/>
      <c r="L221" s="18">
        <v>5410.1</v>
      </c>
      <c r="M221" s="18">
        <v>5410.1</v>
      </c>
    </row>
    <row r="222" spans="1:13" ht="57.75" customHeight="1" x14ac:dyDescent="0.25">
      <c r="A222" s="8" t="s">
        <v>3</v>
      </c>
      <c r="B222" s="16" t="s">
        <v>129</v>
      </c>
      <c r="C222" s="16">
        <v>915</v>
      </c>
      <c r="D222" s="17" t="s">
        <v>40</v>
      </c>
      <c r="E222" s="17" t="s">
        <v>44</v>
      </c>
      <c r="F222" s="16">
        <v>240</v>
      </c>
      <c r="G222" s="18">
        <v>520.79999999999995</v>
      </c>
      <c r="H222" s="18"/>
      <c r="I222" s="18"/>
      <c r="J222" s="18"/>
      <c r="K222" s="18"/>
      <c r="L222" s="18">
        <v>996.4</v>
      </c>
      <c r="M222" s="18">
        <v>996.4</v>
      </c>
    </row>
    <row r="223" spans="1:13" ht="60" customHeight="1" x14ac:dyDescent="0.25">
      <c r="A223" s="8" t="s">
        <v>26</v>
      </c>
      <c r="B223" s="16" t="s">
        <v>130</v>
      </c>
      <c r="C223" s="16">
        <v>915</v>
      </c>
      <c r="D223" s="17" t="s">
        <v>40</v>
      </c>
      <c r="E223" s="17" t="s">
        <v>44</v>
      </c>
      <c r="F223" s="16"/>
      <c r="G223" s="26">
        <f>G224</f>
        <v>1653.8</v>
      </c>
      <c r="H223" s="18"/>
      <c r="I223" s="18"/>
      <c r="J223" s="18"/>
      <c r="K223" s="18"/>
      <c r="L223" s="18">
        <f>L224</f>
        <v>1653.8</v>
      </c>
      <c r="M223" s="18">
        <f>M224</f>
        <v>1653.8</v>
      </c>
    </row>
    <row r="224" spans="1:13" ht="45" customHeight="1" x14ac:dyDescent="0.25">
      <c r="A224" s="8" t="s">
        <v>23</v>
      </c>
      <c r="B224" s="16" t="s">
        <v>130</v>
      </c>
      <c r="C224" s="16">
        <v>915</v>
      </c>
      <c r="D224" s="17" t="s">
        <v>40</v>
      </c>
      <c r="E224" s="17" t="s">
        <v>44</v>
      </c>
      <c r="F224" s="16">
        <v>120</v>
      </c>
      <c r="G224" s="18">
        <v>1653.8</v>
      </c>
      <c r="H224" s="18"/>
      <c r="I224" s="18"/>
      <c r="J224" s="18"/>
      <c r="K224" s="18"/>
      <c r="L224" s="18">
        <v>1653.8</v>
      </c>
      <c r="M224" s="18">
        <v>1653.8</v>
      </c>
    </row>
    <row r="225" spans="1:13" ht="58.5" customHeight="1" x14ac:dyDescent="0.25">
      <c r="A225" s="8" t="s">
        <v>131</v>
      </c>
      <c r="B225" s="16" t="s">
        <v>127</v>
      </c>
      <c r="C225" s="16">
        <v>335</v>
      </c>
      <c r="D225" s="17" t="s">
        <v>40</v>
      </c>
      <c r="E225" s="17" t="s">
        <v>44</v>
      </c>
      <c r="F225" s="16"/>
      <c r="G225" s="18">
        <f>G226+G229</f>
        <v>1801.1999999999998</v>
      </c>
      <c r="H225" s="18">
        <f t="shared" ref="H225:M225" si="52">H226+H229</f>
        <v>0</v>
      </c>
      <c r="I225" s="18">
        <f t="shared" si="52"/>
        <v>0</v>
      </c>
      <c r="J225" s="18">
        <f t="shared" si="52"/>
        <v>0</v>
      </c>
      <c r="K225" s="18">
        <f t="shared" si="52"/>
        <v>0</v>
      </c>
      <c r="L225" s="18">
        <f t="shared" si="52"/>
        <v>1835.1999999999998</v>
      </c>
      <c r="M225" s="18">
        <f t="shared" si="52"/>
        <v>1835.1999999999998</v>
      </c>
    </row>
    <row r="226" spans="1:13" ht="42.75" customHeight="1" x14ac:dyDescent="0.25">
      <c r="A226" s="19" t="s">
        <v>33</v>
      </c>
      <c r="B226" s="16" t="s">
        <v>129</v>
      </c>
      <c r="C226" s="16">
        <v>335</v>
      </c>
      <c r="D226" s="17" t="s">
        <v>40</v>
      </c>
      <c r="E226" s="17" t="s">
        <v>44</v>
      </c>
      <c r="F226" s="16"/>
      <c r="G226" s="18">
        <f>G227+G228</f>
        <v>1475.3</v>
      </c>
      <c r="H226" s="18">
        <f t="shared" ref="H226:M226" si="53">H227+H228</f>
        <v>0</v>
      </c>
      <c r="I226" s="18">
        <f t="shared" si="53"/>
        <v>0</v>
      </c>
      <c r="J226" s="18">
        <f t="shared" si="53"/>
        <v>0</v>
      </c>
      <c r="K226" s="18">
        <f t="shared" si="53"/>
        <v>0</v>
      </c>
      <c r="L226" s="18">
        <f t="shared" si="53"/>
        <v>1509.3</v>
      </c>
      <c r="M226" s="18">
        <f t="shared" si="53"/>
        <v>1509.3</v>
      </c>
    </row>
    <row r="227" spans="1:13" ht="27.75" customHeight="1" x14ac:dyDescent="0.25">
      <c r="A227" s="8" t="s">
        <v>25</v>
      </c>
      <c r="B227" s="16" t="s">
        <v>129</v>
      </c>
      <c r="C227" s="16">
        <v>335</v>
      </c>
      <c r="D227" s="17" t="s">
        <v>40</v>
      </c>
      <c r="E227" s="17" t="s">
        <v>44</v>
      </c>
      <c r="F227" s="16">
        <v>120</v>
      </c>
      <c r="G227" s="18">
        <v>1423.3</v>
      </c>
      <c r="H227" s="18"/>
      <c r="I227" s="18"/>
      <c r="J227" s="18"/>
      <c r="K227" s="18"/>
      <c r="L227" s="18">
        <v>1423.3</v>
      </c>
      <c r="M227" s="18">
        <v>1423.3</v>
      </c>
    </row>
    <row r="228" spans="1:13" ht="58.5" customHeight="1" x14ac:dyDescent="0.25">
      <c r="A228" s="8" t="s">
        <v>3</v>
      </c>
      <c r="B228" s="16" t="s">
        <v>129</v>
      </c>
      <c r="C228" s="16">
        <v>335</v>
      </c>
      <c r="D228" s="17" t="s">
        <v>40</v>
      </c>
      <c r="E228" s="17" t="s">
        <v>44</v>
      </c>
      <c r="F228" s="16">
        <v>240</v>
      </c>
      <c r="G228" s="33">
        <v>52</v>
      </c>
      <c r="H228" s="88"/>
      <c r="I228" s="88"/>
      <c r="J228" s="33"/>
      <c r="K228" s="18"/>
      <c r="L228" s="18">
        <v>86</v>
      </c>
      <c r="M228" s="18">
        <v>86</v>
      </c>
    </row>
    <row r="229" spans="1:13" ht="56.25" customHeight="1" x14ac:dyDescent="0.25">
      <c r="A229" s="8" t="s">
        <v>26</v>
      </c>
      <c r="B229" s="16" t="s">
        <v>130</v>
      </c>
      <c r="C229" s="16">
        <v>335</v>
      </c>
      <c r="D229" s="17" t="s">
        <v>40</v>
      </c>
      <c r="E229" s="17" t="s">
        <v>44</v>
      </c>
      <c r="F229" s="16"/>
      <c r="G229" s="33">
        <f>G230</f>
        <v>325.89999999999998</v>
      </c>
      <c r="H229" s="88"/>
      <c r="I229" s="88"/>
      <c r="J229" s="33"/>
      <c r="K229" s="18"/>
      <c r="L229" s="18">
        <f>L230</f>
        <v>325.89999999999998</v>
      </c>
      <c r="M229" s="18">
        <f>M230</f>
        <v>325.89999999999998</v>
      </c>
    </row>
    <row r="230" spans="1:13" ht="45" customHeight="1" x14ac:dyDescent="0.25">
      <c r="A230" s="8" t="s">
        <v>23</v>
      </c>
      <c r="B230" s="16" t="s">
        <v>130</v>
      </c>
      <c r="C230" s="16">
        <v>335</v>
      </c>
      <c r="D230" s="17" t="s">
        <v>40</v>
      </c>
      <c r="E230" s="17" t="s">
        <v>44</v>
      </c>
      <c r="F230" s="16">
        <v>120</v>
      </c>
      <c r="G230" s="18">
        <v>325.89999999999998</v>
      </c>
      <c r="H230" s="18"/>
      <c r="I230" s="18"/>
      <c r="J230" s="18"/>
      <c r="K230" s="18"/>
      <c r="L230" s="18">
        <v>325.89999999999998</v>
      </c>
      <c r="M230" s="18">
        <v>325.89999999999998</v>
      </c>
    </row>
    <row r="231" spans="1:13" ht="95.25" customHeight="1" x14ac:dyDescent="0.25">
      <c r="A231" s="34" t="s">
        <v>240</v>
      </c>
      <c r="B231" s="30" t="s">
        <v>133</v>
      </c>
      <c r="C231" s="30"/>
      <c r="D231" s="35"/>
      <c r="E231" s="35"/>
      <c r="F231" s="30"/>
      <c r="G231" s="31">
        <f>G232+G237</f>
        <v>3237.7</v>
      </c>
      <c r="H231" s="31">
        <f t="shared" ref="H231:M231" si="54">H232+H237</f>
        <v>0</v>
      </c>
      <c r="I231" s="31">
        <f t="shared" si="54"/>
        <v>0</v>
      </c>
      <c r="J231" s="31">
        <f t="shared" si="54"/>
        <v>0</v>
      </c>
      <c r="K231" s="31">
        <f t="shared" si="54"/>
        <v>0</v>
      </c>
      <c r="L231" s="31">
        <f t="shared" si="54"/>
        <v>1534</v>
      </c>
      <c r="M231" s="31">
        <f t="shared" si="54"/>
        <v>1534</v>
      </c>
    </row>
    <row r="232" spans="1:13" ht="18" customHeight="1" x14ac:dyDescent="0.25">
      <c r="A232" s="67" t="s">
        <v>241</v>
      </c>
      <c r="B232" s="56" t="s">
        <v>238</v>
      </c>
      <c r="C232" s="56"/>
      <c r="D232" s="35"/>
      <c r="E232" s="35"/>
      <c r="F232" s="30"/>
      <c r="G232" s="69">
        <f>G233</f>
        <v>2618.6999999999998</v>
      </c>
      <c r="H232" s="69"/>
      <c r="I232" s="69"/>
      <c r="J232" s="69"/>
      <c r="K232" s="69"/>
      <c r="L232" s="69">
        <f>L233</f>
        <v>907</v>
      </c>
      <c r="M232" s="69">
        <f>M233</f>
        <v>907</v>
      </c>
    </row>
    <row r="233" spans="1:13" ht="78.75" customHeight="1" x14ac:dyDescent="0.25">
      <c r="A233" s="36" t="s">
        <v>332</v>
      </c>
      <c r="B233" s="56" t="s">
        <v>425</v>
      </c>
      <c r="C233" s="56">
        <v>148</v>
      </c>
      <c r="D233" s="58" t="s">
        <v>61</v>
      </c>
      <c r="E233" s="58" t="s">
        <v>42</v>
      </c>
      <c r="F233" s="30"/>
      <c r="G233" s="69">
        <f>G234</f>
        <v>2618.6999999999998</v>
      </c>
      <c r="H233" s="69"/>
      <c r="I233" s="69"/>
      <c r="J233" s="69"/>
      <c r="K233" s="69"/>
      <c r="L233" s="69">
        <f>L234</f>
        <v>907</v>
      </c>
      <c r="M233" s="69">
        <f>M234</f>
        <v>907</v>
      </c>
    </row>
    <row r="234" spans="1:13" ht="144.75" customHeight="1" x14ac:dyDescent="0.25">
      <c r="A234" s="57" t="s">
        <v>135</v>
      </c>
      <c r="B234" s="56" t="s">
        <v>239</v>
      </c>
      <c r="C234" s="56">
        <v>148</v>
      </c>
      <c r="D234" s="58" t="s">
        <v>61</v>
      </c>
      <c r="E234" s="58" t="s">
        <v>42</v>
      </c>
      <c r="F234" s="30"/>
      <c r="G234" s="78">
        <f>G235+G236</f>
        <v>2618.6999999999998</v>
      </c>
      <c r="H234" s="78">
        <f t="shared" ref="H234:M234" si="55">H235+H236</f>
        <v>0</v>
      </c>
      <c r="I234" s="78">
        <f t="shared" si="55"/>
        <v>0</v>
      </c>
      <c r="J234" s="78">
        <f t="shared" si="55"/>
        <v>0</v>
      </c>
      <c r="K234" s="78">
        <f t="shared" si="55"/>
        <v>0</v>
      </c>
      <c r="L234" s="78">
        <f t="shared" si="55"/>
        <v>907</v>
      </c>
      <c r="M234" s="78">
        <f t="shared" si="55"/>
        <v>907</v>
      </c>
    </row>
    <row r="235" spans="1:13" ht="61.5" customHeight="1" x14ac:dyDescent="0.25">
      <c r="A235" s="57" t="s">
        <v>35</v>
      </c>
      <c r="B235" s="56" t="s">
        <v>239</v>
      </c>
      <c r="C235" s="56">
        <v>148</v>
      </c>
      <c r="D235" s="58" t="s">
        <v>61</v>
      </c>
      <c r="E235" s="58" t="s">
        <v>42</v>
      </c>
      <c r="F235" s="62">
        <v>240</v>
      </c>
      <c r="G235" s="78">
        <v>38.700000000000003</v>
      </c>
      <c r="H235" s="78"/>
      <c r="I235" s="78"/>
      <c r="J235" s="78"/>
      <c r="K235" s="78"/>
      <c r="L235" s="78">
        <v>13.4</v>
      </c>
      <c r="M235" s="78">
        <v>13.4</v>
      </c>
    </row>
    <row r="236" spans="1:13" ht="38.25" x14ac:dyDescent="0.25">
      <c r="A236" s="57" t="s">
        <v>11</v>
      </c>
      <c r="B236" s="56" t="s">
        <v>239</v>
      </c>
      <c r="C236" s="56">
        <v>148</v>
      </c>
      <c r="D236" s="58" t="s">
        <v>61</v>
      </c>
      <c r="E236" s="58" t="s">
        <v>42</v>
      </c>
      <c r="F236" s="62">
        <v>320</v>
      </c>
      <c r="G236" s="78">
        <v>2580</v>
      </c>
      <c r="H236" s="78"/>
      <c r="I236" s="78"/>
      <c r="J236" s="78"/>
      <c r="K236" s="78"/>
      <c r="L236" s="78">
        <v>893.6</v>
      </c>
      <c r="M236" s="78">
        <v>893.6</v>
      </c>
    </row>
    <row r="237" spans="1:13" ht="32.25" customHeight="1" x14ac:dyDescent="0.25">
      <c r="A237" s="67" t="s">
        <v>119</v>
      </c>
      <c r="B237" s="56" t="s">
        <v>242</v>
      </c>
      <c r="C237" s="56"/>
      <c r="D237" s="58"/>
      <c r="E237" s="58"/>
      <c r="F237" s="56"/>
      <c r="G237" s="69">
        <f>G238</f>
        <v>619</v>
      </c>
      <c r="H237" s="69"/>
      <c r="I237" s="69"/>
      <c r="J237" s="69"/>
      <c r="K237" s="69"/>
      <c r="L237" s="69">
        <f>L238</f>
        <v>627</v>
      </c>
      <c r="M237" s="69">
        <f>M238</f>
        <v>627</v>
      </c>
    </row>
    <row r="238" spans="1:13" ht="94.5" customHeight="1" x14ac:dyDescent="0.25">
      <c r="A238" s="67" t="s">
        <v>346</v>
      </c>
      <c r="B238" s="56" t="s">
        <v>333</v>
      </c>
      <c r="C238" s="56">
        <v>148</v>
      </c>
      <c r="D238" s="58" t="s">
        <v>40</v>
      </c>
      <c r="E238" s="58" t="s">
        <v>68</v>
      </c>
      <c r="F238" s="56"/>
      <c r="G238" s="69">
        <f>G239+G242+G244+G246+G248+G250</f>
        <v>619</v>
      </c>
      <c r="H238" s="69">
        <f t="shared" ref="H238:M238" si="56">H239+H242+H244+H246+H248+H250</f>
        <v>0</v>
      </c>
      <c r="I238" s="69">
        <f t="shared" si="56"/>
        <v>0</v>
      </c>
      <c r="J238" s="69">
        <f t="shared" si="56"/>
        <v>0</v>
      </c>
      <c r="K238" s="69">
        <f t="shared" si="56"/>
        <v>0</v>
      </c>
      <c r="L238" s="69">
        <f t="shared" si="56"/>
        <v>627</v>
      </c>
      <c r="M238" s="69">
        <f t="shared" si="56"/>
        <v>627</v>
      </c>
    </row>
    <row r="239" spans="1:13" ht="39" customHeight="1" x14ac:dyDescent="0.25">
      <c r="A239" s="67" t="s">
        <v>408</v>
      </c>
      <c r="B239" s="62" t="s">
        <v>243</v>
      </c>
      <c r="C239" s="62">
        <v>148</v>
      </c>
      <c r="D239" s="72" t="s">
        <v>40</v>
      </c>
      <c r="E239" s="72" t="s">
        <v>68</v>
      </c>
      <c r="F239" s="30"/>
      <c r="G239" s="69">
        <f>G240+G241</f>
        <v>158</v>
      </c>
      <c r="H239" s="69">
        <f t="shared" ref="H239:M239" si="57">H240+H241</f>
        <v>0</v>
      </c>
      <c r="I239" s="69">
        <f t="shared" si="57"/>
        <v>0</v>
      </c>
      <c r="J239" s="69">
        <f t="shared" si="57"/>
        <v>0</v>
      </c>
      <c r="K239" s="69">
        <f t="shared" si="57"/>
        <v>0</v>
      </c>
      <c r="L239" s="69">
        <f t="shared" si="57"/>
        <v>158</v>
      </c>
      <c r="M239" s="69">
        <f t="shared" si="57"/>
        <v>158</v>
      </c>
    </row>
    <row r="240" spans="1:13" ht="59.25" customHeight="1" x14ac:dyDescent="0.25">
      <c r="A240" s="61" t="s">
        <v>8</v>
      </c>
      <c r="B240" s="62" t="s">
        <v>243</v>
      </c>
      <c r="C240" s="62">
        <v>148</v>
      </c>
      <c r="D240" s="63" t="s">
        <v>40</v>
      </c>
      <c r="E240" s="63" t="s">
        <v>68</v>
      </c>
      <c r="F240" s="70">
        <v>240</v>
      </c>
      <c r="G240" s="69">
        <v>138</v>
      </c>
      <c r="H240" s="69"/>
      <c r="I240" s="69"/>
      <c r="J240" s="69"/>
      <c r="K240" s="69"/>
      <c r="L240" s="69">
        <v>138</v>
      </c>
      <c r="M240" s="69">
        <v>138</v>
      </c>
    </row>
    <row r="241" spans="1:13" ht="25.5" x14ac:dyDescent="0.25">
      <c r="A241" s="67" t="s">
        <v>5</v>
      </c>
      <c r="B241" s="70" t="s">
        <v>243</v>
      </c>
      <c r="C241" s="70">
        <v>148</v>
      </c>
      <c r="D241" s="72" t="s">
        <v>40</v>
      </c>
      <c r="E241" s="72" t="s">
        <v>68</v>
      </c>
      <c r="F241" s="70">
        <v>850</v>
      </c>
      <c r="G241" s="69">
        <v>20</v>
      </c>
      <c r="H241" s="69"/>
      <c r="I241" s="69"/>
      <c r="J241" s="69"/>
      <c r="K241" s="69"/>
      <c r="L241" s="69">
        <v>20</v>
      </c>
      <c r="M241" s="69">
        <v>20</v>
      </c>
    </row>
    <row r="242" spans="1:13" ht="57.75" customHeight="1" x14ac:dyDescent="0.25">
      <c r="A242" s="61" t="s">
        <v>137</v>
      </c>
      <c r="B242" s="62" t="s">
        <v>244</v>
      </c>
      <c r="C242" s="62">
        <v>148</v>
      </c>
      <c r="D242" s="63" t="s">
        <v>40</v>
      </c>
      <c r="E242" s="63" t="s">
        <v>68</v>
      </c>
      <c r="F242" s="62"/>
      <c r="G242" s="69">
        <f>G243</f>
        <v>51</v>
      </c>
      <c r="H242" s="69"/>
      <c r="I242" s="69"/>
      <c r="J242" s="69"/>
      <c r="K242" s="69"/>
      <c r="L242" s="69">
        <f>L243</f>
        <v>51</v>
      </c>
      <c r="M242" s="69">
        <f>M243</f>
        <v>51</v>
      </c>
    </row>
    <row r="243" spans="1:13" ht="60" customHeight="1" x14ac:dyDescent="0.25">
      <c r="A243" s="61" t="s">
        <v>8</v>
      </c>
      <c r="B243" s="62" t="s">
        <v>244</v>
      </c>
      <c r="C243" s="62">
        <v>148</v>
      </c>
      <c r="D243" s="63" t="s">
        <v>40</v>
      </c>
      <c r="E243" s="63">
        <v>13</v>
      </c>
      <c r="F243" s="62">
        <v>240</v>
      </c>
      <c r="G243" s="69">
        <v>51</v>
      </c>
      <c r="H243" s="69"/>
      <c r="I243" s="69"/>
      <c r="J243" s="69"/>
      <c r="K243" s="69"/>
      <c r="L243" s="69">
        <v>51</v>
      </c>
      <c r="M243" s="69">
        <v>51</v>
      </c>
    </row>
    <row r="244" spans="1:13" ht="57.75" customHeight="1" x14ac:dyDescent="0.25">
      <c r="A244" s="61" t="s">
        <v>138</v>
      </c>
      <c r="B244" s="62" t="s">
        <v>245</v>
      </c>
      <c r="C244" s="62">
        <v>148</v>
      </c>
      <c r="D244" s="63" t="s">
        <v>40</v>
      </c>
      <c r="E244" s="63">
        <v>13</v>
      </c>
      <c r="F244" s="62"/>
      <c r="G244" s="64">
        <f>G245</f>
        <v>50</v>
      </c>
      <c r="H244" s="64"/>
      <c r="I244" s="64"/>
      <c r="J244" s="64"/>
      <c r="K244" s="64"/>
      <c r="L244" s="64">
        <f>L245</f>
        <v>50</v>
      </c>
      <c r="M244" s="64">
        <f>M245</f>
        <v>50</v>
      </c>
    </row>
    <row r="245" spans="1:13" ht="57.75" customHeight="1" x14ac:dyDescent="0.25">
      <c r="A245" s="61" t="s">
        <v>8</v>
      </c>
      <c r="B245" s="62" t="s">
        <v>246</v>
      </c>
      <c r="C245" s="62">
        <v>148</v>
      </c>
      <c r="D245" s="63" t="s">
        <v>40</v>
      </c>
      <c r="E245" s="63">
        <v>13</v>
      </c>
      <c r="F245" s="62">
        <v>240</v>
      </c>
      <c r="G245" s="64">
        <v>50</v>
      </c>
      <c r="H245" s="64"/>
      <c r="I245" s="64"/>
      <c r="J245" s="64"/>
      <c r="K245" s="64"/>
      <c r="L245" s="64">
        <v>50</v>
      </c>
      <c r="M245" s="64">
        <v>50</v>
      </c>
    </row>
    <row r="246" spans="1:13" ht="45.75" customHeight="1" x14ac:dyDescent="0.25">
      <c r="A246" s="67" t="s">
        <v>347</v>
      </c>
      <c r="B246" s="62" t="s">
        <v>248</v>
      </c>
      <c r="C246" s="62">
        <v>148</v>
      </c>
      <c r="D246" s="63" t="s">
        <v>40</v>
      </c>
      <c r="E246" s="63">
        <v>13</v>
      </c>
      <c r="F246" s="62"/>
      <c r="G246" s="64">
        <f>G247</f>
        <v>60</v>
      </c>
      <c r="H246" s="64"/>
      <c r="I246" s="64"/>
      <c r="J246" s="64"/>
      <c r="K246" s="64"/>
      <c r="L246" s="64">
        <f>L247</f>
        <v>68</v>
      </c>
      <c r="M246" s="64">
        <f>M247</f>
        <v>68</v>
      </c>
    </row>
    <row r="247" spans="1:13" ht="55.5" customHeight="1" x14ac:dyDescent="0.25">
      <c r="A247" s="61" t="s">
        <v>8</v>
      </c>
      <c r="B247" s="62" t="s">
        <v>248</v>
      </c>
      <c r="C247" s="62">
        <v>148</v>
      </c>
      <c r="D247" s="63" t="s">
        <v>40</v>
      </c>
      <c r="E247" s="63">
        <v>13</v>
      </c>
      <c r="F247" s="62">
        <v>240</v>
      </c>
      <c r="G247" s="64">
        <v>60</v>
      </c>
      <c r="H247" s="64"/>
      <c r="I247" s="64"/>
      <c r="J247" s="64"/>
      <c r="K247" s="64"/>
      <c r="L247" s="64">
        <v>68</v>
      </c>
      <c r="M247" s="64">
        <v>68</v>
      </c>
    </row>
    <row r="248" spans="1:13" ht="69.75" customHeight="1" x14ac:dyDescent="0.25">
      <c r="A248" s="61" t="s">
        <v>353</v>
      </c>
      <c r="B248" s="62" t="s">
        <v>250</v>
      </c>
      <c r="C248" s="62">
        <v>148</v>
      </c>
      <c r="D248" s="63" t="s">
        <v>39</v>
      </c>
      <c r="E248" s="63" t="s">
        <v>69</v>
      </c>
      <c r="F248" s="16"/>
      <c r="G248" s="64">
        <f>G249</f>
        <v>184.9</v>
      </c>
      <c r="H248" s="64"/>
      <c r="I248" s="64"/>
      <c r="J248" s="64"/>
      <c r="K248" s="64"/>
      <c r="L248" s="64">
        <f>L249</f>
        <v>300</v>
      </c>
      <c r="M248" s="64">
        <f>M249</f>
        <v>300</v>
      </c>
    </row>
    <row r="249" spans="1:13" ht="51" x14ac:dyDescent="0.25">
      <c r="A249" s="61" t="s">
        <v>8</v>
      </c>
      <c r="B249" s="62" t="s">
        <v>250</v>
      </c>
      <c r="C249" s="62">
        <v>148</v>
      </c>
      <c r="D249" s="63" t="s">
        <v>39</v>
      </c>
      <c r="E249" s="63" t="s">
        <v>69</v>
      </c>
      <c r="F249" s="16">
        <v>240</v>
      </c>
      <c r="G249" s="64">
        <v>184.9</v>
      </c>
      <c r="H249" s="64"/>
      <c r="I249" s="64"/>
      <c r="J249" s="64"/>
      <c r="K249" s="64"/>
      <c r="L249" s="64">
        <v>300</v>
      </c>
      <c r="M249" s="64">
        <v>300</v>
      </c>
    </row>
    <row r="250" spans="1:13" ht="54.75" customHeight="1" x14ac:dyDescent="0.25">
      <c r="A250" s="61" t="s">
        <v>247</v>
      </c>
      <c r="B250" s="62" t="s">
        <v>249</v>
      </c>
      <c r="C250" s="62">
        <v>148</v>
      </c>
      <c r="D250" s="63" t="s">
        <v>39</v>
      </c>
      <c r="E250" s="63" t="s">
        <v>69</v>
      </c>
      <c r="F250" s="62"/>
      <c r="G250" s="64">
        <f>G251</f>
        <v>115.1</v>
      </c>
      <c r="H250" s="64"/>
      <c r="I250" s="64"/>
      <c r="J250" s="64"/>
      <c r="K250" s="64"/>
      <c r="L250" s="64">
        <f>L251</f>
        <v>0</v>
      </c>
      <c r="M250" s="64">
        <f>M251</f>
        <v>0</v>
      </c>
    </row>
    <row r="251" spans="1:13" ht="55.5" customHeight="1" x14ac:dyDescent="0.25">
      <c r="A251" s="61" t="s">
        <v>8</v>
      </c>
      <c r="B251" s="62" t="s">
        <v>249</v>
      </c>
      <c r="C251" s="62">
        <v>148</v>
      </c>
      <c r="D251" s="63" t="s">
        <v>39</v>
      </c>
      <c r="E251" s="63" t="s">
        <v>69</v>
      </c>
      <c r="F251" s="16">
        <v>240</v>
      </c>
      <c r="G251" s="18">
        <v>115.1</v>
      </c>
      <c r="H251" s="18"/>
      <c r="I251" s="18"/>
      <c r="J251" s="18"/>
      <c r="K251" s="18"/>
      <c r="L251" s="18">
        <v>0</v>
      </c>
      <c r="M251" s="18">
        <v>0</v>
      </c>
    </row>
    <row r="252" spans="1:13" ht="75.75" customHeight="1" x14ac:dyDescent="0.25">
      <c r="A252" s="39" t="s">
        <v>416</v>
      </c>
      <c r="B252" s="13" t="s">
        <v>134</v>
      </c>
      <c r="C252" s="16"/>
      <c r="D252" s="17"/>
      <c r="E252" s="17"/>
      <c r="F252" s="16"/>
      <c r="G252" s="15">
        <f>G253</f>
        <v>4084.7000000000003</v>
      </c>
      <c r="H252" s="15"/>
      <c r="I252" s="15"/>
      <c r="J252" s="15"/>
      <c r="K252" s="15"/>
      <c r="L252" s="15">
        <f>L253</f>
        <v>3421.9000000000005</v>
      </c>
      <c r="M252" s="15">
        <f>M253</f>
        <v>3417.6000000000004</v>
      </c>
    </row>
    <row r="253" spans="1:13" ht="33" customHeight="1" x14ac:dyDescent="0.25">
      <c r="A253" s="80" t="s">
        <v>119</v>
      </c>
      <c r="B253" s="17" t="s">
        <v>251</v>
      </c>
      <c r="C253" s="16"/>
      <c r="D253" s="17"/>
      <c r="E253" s="17"/>
      <c r="F253" s="16"/>
      <c r="G253" s="18">
        <f>G254+G272+G285</f>
        <v>4084.7000000000003</v>
      </c>
      <c r="H253" s="18" t="e">
        <f t="shared" ref="H253:M253" si="58">H254+H272+H285</f>
        <v>#REF!</v>
      </c>
      <c r="I253" s="18" t="e">
        <f t="shared" si="58"/>
        <v>#REF!</v>
      </c>
      <c r="J253" s="18" t="e">
        <f t="shared" si="58"/>
        <v>#REF!</v>
      </c>
      <c r="K253" s="18" t="e">
        <f t="shared" si="58"/>
        <v>#REF!</v>
      </c>
      <c r="L253" s="18">
        <f t="shared" si="58"/>
        <v>3421.9000000000005</v>
      </c>
      <c r="M253" s="18">
        <f t="shared" si="58"/>
        <v>3417.6000000000004</v>
      </c>
    </row>
    <row r="254" spans="1:13" ht="69.75" customHeight="1" x14ac:dyDescent="0.25">
      <c r="A254" s="36" t="s">
        <v>149</v>
      </c>
      <c r="B254" s="17" t="s">
        <v>253</v>
      </c>
      <c r="C254" s="16">
        <v>148</v>
      </c>
      <c r="D254" s="17" t="s">
        <v>42</v>
      </c>
      <c r="E254" s="17" t="s">
        <v>392</v>
      </c>
      <c r="F254" s="13"/>
      <c r="G254" s="18">
        <f>G255+G261+G263+G266+G268+G270</f>
        <v>2540.7000000000003</v>
      </c>
      <c r="H254" s="18" t="e">
        <f t="shared" ref="H254:M254" si="59">H255+H261+H263+H266+H268+H270</f>
        <v>#REF!</v>
      </c>
      <c r="I254" s="18" t="e">
        <f t="shared" si="59"/>
        <v>#REF!</v>
      </c>
      <c r="J254" s="18" t="e">
        <f t="shared" si="59"/>
        <v>#REF!</v>
      </c>
      <c r="K254" s="18" t="e">
        <f t="shared" si="59"/>
        <v>#REF!</v>
      </c>
      <c r="L254" s="18">
        <f t="shared" si="59"/>
        <v>2504.7000000000003</v>
      </c>
      <c r="M254" s="18">
        <f t="shared" si="59"/>
        <v>2504.7000000000003</v>
      </c>
    </row>
    <row r="255" spans="1:13" ht="48.75" customHeight="1" x14ac:dyDescent="0.25">
      <c r="A255" s="41" t="s">
        <v>257</v>
      </c>
      <c r="B255" s="16" t="s">
        <v>258</v>
      </c>
      <c r="C255" s="16">
        <v>148</v>
      </c>
      <c r="D255" s="17" t="s">
        <v>42</v>
      </c>
      <c r="E255" s="17" t="s">
        <v>61</v>
      </c>
      <c r="F255" s="16"/>
      <c r="G255" s="18">
        <f>G256+G260</f>
        <v>2284.3000000000002</v>
      </c>
      <c r="H255" s="18">
        <f t="shared" ref="H255:M255" si="60">H256+H260</f>
        <v>0</v>
      </c>
      <c r="I255" s="18">
        <f t="shared" si="60"/>
        <v>0</v>
      </c>
      <c r="J255" s="18">
        <f t="shared" si="60"/>
        <v>0</v>
      </c>
      <c r="K255" s="18">
        <f t="shared" si="60"/>
        <v>0</v>
      </c>
      <c r="L255" s="18">
        <f t="shared" si="60"/>
        <v>2284.3000000000002</v>
      </c>
      <c r="M255" s="18">
        <f t="shared" si="60"/>
        <v>2284.3000000000002</v>
      </c>
    </row>
    <row r="256" spans="1:13" ht="56.25" customHeight="1" x14ac:dyDescent="0.25">
      <c r="A256" s="41" t="s">
        <v>4</v>
      </c>
      <c r="B256" s="16" t="s">
        <v>258</v>
      </c>
      <c r="C256" s="16">
        <v>148</v>
      </c>
      <c r="D256" s="17" t="s">
        <v>42</v>
      </c>
      <c r="E256" s="17" t="s">
        <v>61</v>
      </c>
      <c r="F256" s="16"/>
      <c r="G256" s="18">
        <f>G257+G258</f>
        <v>1788</v>
      </c>
      <c r="H256" s="18">
        <f t="shared" ref="H256:M256" si="61">H257+H258</f>
        <v>0</v>
      </c>
      <c r="I256" s="18">
        <f t="shared" si="61"/>
        <v>0</v>
      </c>
      <c r="J256" s="18">
        <f t="shared" si="61"/>
        <v>0</v>
      </c>
      <c r="K256" s="18">
        <f t="shared" si="61"/>
        <v>0</v>
      </c>
      <c r="L256" s="18">
        <f t="shared" si="61"/>
        <v>1788</v>
      </c>
      <c r="M256" s="18">
        <f t="shared" si="61"/>
        <v>1788</v>
      </c>
    </row>
    <row r="257" spans="1:13" ht="56.25" customHeight="1" x14ac:dyDescent="0.25">
      <c r="A257" s="41" t="s">
        <v>25</v>
      </c>
      <c r="B257" s="16" t="s">
        <v>258</v>
      </c>
      <c r="C257" s="16">
        <v>148</v>
      </c>
      <c r="D257" s="17" t="s">
        <v>42</v>
      </c>
      <c r="E257" s="17" t="s">
        <v>61</v>
      </c>
      <c r="F257" s="16">
        <v>120</v>
      </c>
      <c r="G257" s="18">
        <v>1776.5</v>
      </c>
      <c r="H257" s="18"/>
      <c r="I257" s="18"/>
      <c r="J257" s="18"/>
      <c r="K257" s="18"/>
      <c r="L257" s="18">
        <v>1776.5</v>
      </c>
      <c r="M257" s="18">
        <v>1776.5</v>
      </c>
    </row>
    <row r="258" spans="1:13" ht="56.25" customHeight="1" x14ac:dyDescent="0.25">
      <c r="A258" s="41" t="s">
        <v>3</v>
      </c>
      <c r="B258" s="16" t="s">
        <v>258</v>
      </c>
      <c r="C258" s="16">
        <v>148</v>
      </c>
      <c r="D258" s="17" t="s">
        <v>42</v>
      </c>
      <c r="E258" s="17" t="s">
        <v>61</v>
      </c>
      <c r="F258" s="16">
        <v>240</v>
      </c>
      <c r="G258" s="18">
        <v>11.5</v>
      </c>
      <c r="H258" s="18"/>
      <c r="I258" s="18"/>
      <c r="J258" s="18"/>
      <c r="K258" s="18"/>
      <c r="L258" s="18">
        <v>11.5</v>
      </c>
      <c r="M258" s="18">
        <v>11.5</v>
      </c>
    </row>
    <row r="259" spans="1:13" ht="56.25" customHeight="1" x14ac:dyDescent="0.25">
      <c r="A259" s="41" t="s">
        <v>26</v>
      </c>
      <c r="B259" s="16" t="s">
        <v>259</v>
      </c>
      <c r="C259" s="16">
        <v>148</v>
      </c>
      <c r="D259" s="17" t="s">
        <v>42</v>
      </c>
      <c r="E259" s="17" t="s">
        <v>61</v>
      </c>
      <c r="F259" s="16"/>
      <c r="G259" s="18">
        <f>G260</f>
        <v>496.3</v>
      </c>
      <c r="H259" s="18">
        <f t="shared" ref="H259:M259" si="62">H260</f>
        <v>0</v>
      </c>
      <c r="I259" s="18">
        <f t="shared" si="62"/>
        <v>0</v>
      </c>
      <c r="J259" s="18">
        <f t="shared" si="62"/>
        <v>0</v>
      </c>
      <c r="K259" s="18">
        <f t="shared" si="62"/>
        <v>0</v>
      </c>
      <c r="L259" s="18">
        <f t="shared" si="62"/>
        <v>496.3</v>
      </c>
      <c r="M259" s="18">
        <f t="shared" si="62"/>
        <v>496.3</v>
      </c>
    </row>
    <row r="260" spans="1:13" ht="39" customHeight="1" x14ac:dyDescent="0.25">
      <c r="A260" s="41" t="s">
        <v>23</v>
      </c>
      <c r="B260" s="16" t="s">
        <v>259</v>
      </c>
      <c r="C260" s="16">
        <v>148</v>
      </c>
      <c r="D260" s="17" t="s">
        <v>42</v>
      </c>
      <c r="E260" s="17" t="s">
        <v>61</v>
      </c>
      <c r="F260" s="16">
        <v>120</v>
      </c>
      <c r="G260" s="18">
        <v>496.3</v>
      </c>
      <c r="H260" s="18"/>
      <c r="I260" s="18"/>
      <c r="J260" s="18"/>
      <c r="K260" s="18"/>
      <c r="L260" s="18">
        <v>496.3</v>
      </c>
      <c r="M260" s="18">
        <v>496.3</v>
      </c>
    </row>
    <row r="261" spans="1:13" ht="56.25" customHeight="1" x14ac:dyDescent="0.25">
      <c r="A261" s="67" t="s">
        <v>415</v>
      </c>
      <c r="B261" s="17" t="s">
        <v>260</v>
      </c>
      <c r="C261" s="16">
        <v>148</v>
      </c>
      <c r="D261" s="17" t="s">
        <v>42</v>
      </c>
      <c r="E261" s="17" t="s">
        <v>61</v>
      </c>
      <c r="F261" s="16"/>
      <c r="G261" s="18">
        <f>G262</f>
        <v>50</v>
      </c>
      <c r="H261" s="18">
        <f t="shared" ref="H261:M261" si="63">H262</f>
        <v>0</v>
      </c>
      <c r="I261" s="18">
        <f t="shared" si="63"/>
        <v>0</v>
      </c>
      <c r="J261" s="18">
        <f t="shared" si="63"/>
        <v>0</v>
      </c>
      <c r="K261" s="18">
        <f t="shared" si="63"/>
        <v>0</v>
      </c>
      <c r="L261" s="18">
        <f t="shared" si="63"/>
        <v>50</v>
      </c>
      <c r="M261" s="18">
        <f t="shared" si="63"/>
        <v>50</v>
      </c>
    </row>
    <row r="262" spans="1:13" ht="52.5" customHeight="1" x14ac:dyDescent="0.25">
      <c r="A262" s="10" t="s">
        <v>8</v>
      </c>
      <c r="B262" s="17" t="s">
        <v>260</v>
      </c>
      <c r="C262" s="16">
        <v>148</v>
      </c>
      <c r="D262" s="17" t="s">
        <v>42</v>
      </c>
      <c r="E262" s="17" t="s">
        <v>61</v>
      </c>
      <c r="F262" s="16">
        <v>240</v>
      </c>
      <c r="G262" s="18">
        <v>50</v>
      </c>
      <c r="H262" s="18"/>
      <c r="I262" s="18"/>
      <c r="J262" s="18"/>
      <c r="K262" s="18"/>
      <c r="L262" s="18">
        <v>50</v>
      </c>
      <c r="M262" s="18">
        <v>50</v>
      </c>
    </row>
    <row r="263" spans="1:13" ht="38.25" x14ac:dyDescent="0.25">
      <c r="A263" s="10" t="s">
        <v>252</v>
      </c>
      <c r="B263" s="17" t="s">
        <v>254</v>
      </c>
      <c r="C263" s="16">
        <v>148</v>
      </c>
      <c r="D263" s="17" t="s">
        <v>42</v>
      </c>
      <c r="E263" s="17" t="s">
        <v>59</v>
      </c>
      <c r="F263" s="13"/>
      <c r="G263" s="18">
        <f>G264</f>
        <v>20</v>
      </c>
      <c r="H263" s="18"/>
      <c r="I263" s="18"/>
      <c r="J263" s="18"/>
      <c r="K263" s="18"/>
      <c r="L263" s="18">
        <f>L264</f>
        <v>20</v>
      </c>
      <c r="M263" s="18">
        <f>M264</f>
        <v>20</v>
      </c>
    </row>
    <row r="264" spans="1:13" ht="38.25" x14ac:dyDescent="0.25">
      <c r="A264" s="10" t="s">
        <v>62</v>
      </c>
      <c r="B264" s="17" t="s">
        <v>254</v>
      </c>
      <c r="C264" s="16">
        <v>148</v>
      </c>
      <c r="D264" s="17" t="s">
        <v>42</v>
      </c>
      <c r="E264" s="17" t="s">
        <v>59</v>
      </c>
      <c r="F264" s="16"/>
      <c r="G264" s="18">
        <f>G265</f>
        <v>20</v>
      </c>
      <c r="H264" s="18">
        <f t="shared" ref="H264:M264" si="64">H265</f>
        <v>0</v>
      </c>
      <c r="I264" s="18">
        <f t="shared" si="64"/>
        <v>0</v>
      </c>
      <c r="J264" s="18">
        <f t="shared" si="64"/>
        <v>0</v>
      </c>
      <c r="K264" s="18">
        <f t="shared" si="64"/>
        <v>0</v>
      </c>
      <c r="L264" s="18">
        <f t="shared" si="64"/>
        <v>20</v>
      </c>
      <c r="M264" s="18">
        <f t="shared" si="64"/>
        <v>20</v>
      </c>
    </row>
    <row r="265" spans="1:13" ht="51" x14ac:dyDescent="0.25">
      <c r="A265" s="10" t="s">
        <v>8</v>
      </c>
      <c r="B265" s="17" t="s">
        <v>254</v>
      </c>
      <c r="C265" s="16">
        <v>148</v>
      </c>
      <c r="D265" s="17" t="s">
        <v>42</v>
      </c>
      <c r="E265" s="17" t="s">
        <v>59</v>
      </c>
      <c r="F265" s="16">
        <v>240</v>
      </c>
      <c r="G265" s="18">
        <v>20</v>
      </c>
      <c r="H265" s="18"/>
      <c r="I265" s="18"/>
      <c r="J265" s="18"/>
      <c r="K265" s="18"/>
      <c r="L265" s="18">
        <v>20</v>
      </c>
      <c r="M265" s="18">
        <v>20</v>
      </c>
    </row>
    <row r="266" spans="1:13" ht="81" customHeight="1" x14ac:dyDescent="0.25">
      <c r="A266" s="10" t="s">
        <v>255</v>
      </c>
      <c r="B266" s="17" t="s">
        <v>256</v>
      </c>
      <c r="C266" s="16">
        <v>148</v>
      </c>
      <c r="D266" s="17" t="s">
        <v>42</v>
      </c>
      <c r="E266" s="17" t="s">
        <v>59</v>
      </c>
      <c r="F266" s="16"/>
      <c r="G266" s="18">
        <f>G267</f>
        <v>30</v>
      </c>
      <c r="H266" s="18" t="e">
        <f>#REF!</f>
        <v>#REF!</v>
      </c>
      <c r="I266" s="18" t="e">
        <f>#REF!</f>
        <v>#REF!</v>
      </c>
      <c r="J266" s="18" t="e">
        <f>#REF!</f>
        <v>#REF!</v>
      </c>
      <c r="K266" s="18" t="e">
        <f>#REF!</f>
        <v>#REF!</v>
      </c>
      <c r="L266" s="18">
        <f>L267</f>
        <v>30</v>
      </c>
      <c r="M266" s="18">
        <f>M267</f>
        <v>30</v>
      </c>
    </row>
    <row r="267" spans="1:13" ht="51" x14ac:dyDescent="0.25">
      <c r="A267" s="10" t="s">
        <v>8</v>
      </c>
      <c r="B267" s="17" t="s">
        <v>256</v>
      </c>
      <c r="C267" s="16">
        <v>148</v>
      </c>
      <c r="D267" s="17" t="s">
        <v>42</v>
      </c>
      <c r="E267" s="17" t="s">
        <v>59</v>
      </c>
      <c r="F267" s="16">
        <v>240</v>
      </c>
      <c r="G267" s="18">
        <v>30</v>
      </c>
      <c r="H267" s="18"/>
      <c r="I267" s="18"/>
      <c r="J267" s="18"/>
      <c r="K267" s="18"/>
      <c r="L267" s="18">
        <v>30</v>
      </c>
      <c r="M267" s="18">
        <v>30</v>
      </c>
    </row>
    <row r="268" spans="1:13" ht="38.25" x14ac:dyDescent="0.25">
      <c r="A268" s="10" t="s">
        <v>63</v>
      </c>
      <c r="B268" s="16" t="s">
        <v>261</v>
      </c>
      <c r="C268" s="16">
        <v>148</v>
      </c>
      <c r="D268" s="17" t="s">
        <v>42</v>
      </c>
      <c r="E268" s="17" t="s">
        <v>59</v>
      </c>
      <c r="F268" s="16"/>
      <c r="G268" s="18">
        <f>G269</f>
        <v>45</v>
      </c>
      <c r="H268" s="18">
        <f t="shared" ref="H268:M268" si="65">H269</f>
        <v>0</v>
      </c>
      <c r="I268" s="18">
        <f t="shared" si="65"/>
        <v>0</v>
      </c>
      <c r="J268" s="18">
        <f t="shared" si="65"/>
        <v>0</v>
      </c>
      <c r="K268" s="18">
        <f t="shared" si="65"/>
        <v>0</v>
      </c>
      <c r="L268" s="18">
        <f t="shared" si="65"/>
        <v>45</v>
      </c>
      <c r="M268" s="18">
        <f t="shared" si="65"/>
        <v>45</v>
      </c>
    </row>
    <row r="269" spans="1:13" ht="51" x14ac:dyDescent="0.25">
      <c r="A269" s="10" t="s">
        <v>8</v>
      </c>
      <c r="B269" s="16" t="s">
        <v>261</v>
      </c>
      <c r="C269" s="16">
        <v>148</v>
      </c>
      <c r="D269" s="17" t="s">
        <v>42</v>
      </c>
      <c r="E269" s="17" t="s">
        <v>59</v>
      </c>
      <c r="F269" s="16">
        <v>240</v>
      </c>
      <c r="G269" s="18">
        <v>45</v>
      </c>
      <c r="H269" s="18"/>
      <c r="I269" s="18"/>
      <c r="J269" s="18"/>
      <c r="K269" s="18"/>
      <c r="L269" s="18">
        <v>45</v>
      </c>
      <c r="M269" s="18">
        <v>45</v>
      </c>
    </row>
    <row r="270" spans="1:13" ht="51" x14ac:dyDescent="0.25">
      <c r="A270" s="40" t="s">
        <v>67</v>
      </c>
      <c r="B270" s="16" t="s">
        <v>262</v>
      </c>
      <c r="C270" s="16">
        <v>148</v>
      </c>
      <c r="D270" s="17" t="s">
        <v>42</v>
      </c>
      <c r="E270" s="17" t="s">
        <v>59</v>
      </c>
      <c r="F270" s="16"/>
      <c r="G270" s="18">
        <f>G271</f>
        <v>111.4</v>
      </c>
      <c r="H270" s="18"/>
      <c r="I270" s="18"/>
      <c r="J270" s="18"/>
      <c r="K270" s="18"/>
      <c r="L270" s="18">
        <f>L271</f>
        <v>75.400000000000006</v>
      </c>
      <c r="M270" s="18">
        <f>M271</f>
        <v>75.400000000000006</v>
      </c>
    </row>
    <row r="271" spans="1:13" ht="54" customHeight="1" x14ac:dyDescent="0.25">
      <c r="A271" s="10" t="s">
        <v>8</v>
      </c>
      <c r="B271" s="16" t="s">
        <v>262</v>
      </c>
      <c r="C271" s="16">
        <v>148</v>
      </c>
      <c r="D271" s="17" t="s">
        <v>42</v>
      </c>
      <c r="E271" s="17" t="s">
        <v>59</v>
      </c>
      <c r="F271" s="16">
        <v>240</v>
      </c>
      <c r="G271" s="18">
        <v>111.4</v>
      </c>
      <c r="H271" s="18"/>
      <c r="I271" s="18"/>
      <c r="J271" s="18"/>
      <c r="K271" s="18"/>
      <c r="L271" s="18">
        <v>75.400000000000006</v>
      </c>
      <c r="M271" s="18">
        <v>75.400000000000006</v>
      </c>
    </row>
    <row r="272" spans="1:13" ht="117.75" customHeight="1" x14ac:dyDescent="0.25">
      <c r="A272" s="40" t="s">
        <v>409</v>
      </c>
      <c r="B272" s="17" t="s">
        <v>263</v>
      </c>
      <c r="C272" s="16">
        <v>148</v>
      </c>
      <c r="D272" s="17"/>
      <c r="E272" s="17"/>
      <c r="F272" s="16"/>
      <c r="G272" s="18">
        <f>G273+G276+G278+G281+G283</f>
        <v>1515.5</v>
      </c>
      <c r="H272" s="18">
        <f t="shared" ref="H272:M272" si="66">H273+H276+H278+H281+H283</f>
        <v>0</v>
      </c>
      <c r="I272" s="18">
        <f t="shared" si="66"/>
        <v>0</v>
      </c>
      <c r="J272" s="18">
        <f t="shared" si="66"/>
        <v>0</v>
      </c>
      <c r="K272" s="18">
        <f t="shared" si="66"/>
        <v>0</v>
      </c>
      <c r="L272" s="18">
        <f t="shared" si="66"/>
        <v>878.7</v>
      </c>
      <c r="M272" s="18">
        <f t="shared" si="66"/>
        <v>874.40000000000009</v>
      </c>
    </row>
    <row r="273" spans="1:13" ht="118.5" customHeight="1" x14ac:dyDescent="0.25">
      <c r="A273" s="10" t="s">
        <v>432</v>
      </c>
      <c r="B273" s="17" t="s">
        <v>265</v>
      </c>
      <c r="C273" s="16">
        <v>148</v>
      </c>
      <c r="D273" s="17" t="s">
        <v>40</v>
      </c>
      <c r="E273" s="17" t="s">
        <v>39</v>
      </c>
      <c r="F273" s="16"/>
      <c r="G273" s="18">
        <f>G274+G275</f>
        <v>53.5</v>
      </c>
      <c r="H273" s="18">
        <f t="shared" ref="H273:M273" si="67">H274+H275</f>
        <v>0</v>
      </c>
      <c r="I273" s="18">
        <f t="shared" si="67"/>
        <v>0</v>
      </c>
      <c r="J273" s="18">
        <f t="shared" si="67"/>
        <v>0</v>
      </c>
      <c r="K273" s="18">
        <f t="shared" si="67"/>
        <v>0</v>
      </c>
      <c r="L273" s="18">
        <f t="shared" si="67"/>
        <v>53.1</v>
      </c>
      <c r="M273" s="18">
        <f t="shared" si="67"/>
        <v>53.1</v>
      </c>
    </row>
    <row r="274" spans="1:13" ht="42" customHeight="1" x14ac:dyDescent="0.25">
      <c r="A274" s="8" t="s">
        <v>23</v>
      </c>
      <c r="B274" s="17" t="s">
        <v>265</v>
      </c>
      <c r="C274" s="16">
        <v>148</v>
      </c>
      <c r="D274" s="17" t="s">
        <v>40</v>
      </c>
      <c r="E274" s="17" t="s">
        <v>39</v>
      </c>
      <c r="F274" s="16">
        <v>120</v>
      </c>
      <c r="G274" s="18">
        <v>43.8</v>
      </c>
      <c r="H274" s="18"/>
      <c r="I274" s="18"/>
      <c r="J274" s="18"/>
      <c r="K274" s="18"/>
      <c r="L274" s="18">
        <v>43.5</v>
      </c>
      <c r="M274" s="18">
        <v>43.5</v>
      </c>
    </row>
    <row r="275" spans="1:13" ht="57" customHeight="1" x14ac:dyDescent="0.25">
      <c r="A275" s="8" t="s">
        <v>3</v>
      </c>
      <c r="B275" s="17" t="s">
        <v>265</v>
      </c>
      <c r="C275" s="16">
        <v>148</v>
      </c>
      <c r="D275" s="17" t="s">
        <v>40</v>
      </c>
      <c r="E275" s="17" t="s">
        <v>39</v>
      </c>
      <c r="F275" s="16">
        <v>240</v>
      </c>
      <c r="G275" s="18">
        <v>9.6999999999999993</v>
      </c>
      <c r="H275" s="18"/>
      <c r="I275" s="18"/>
      <c r="J275" s="18"/>
      <c r="K275" s="18"/>
      <c r="L275" s="18">
        <v>9.6</v>
      </c>
      <c r="M275" s="18">
        <v>9.6</v>
      </c>
    </row>
    <row r="276" spans="1:13" ht="60" customHeight="1" x14ac:dyDescent="0.25">
      <c r="A276" s="23" t="s">
        <v>349</v>
      </c>
      <c r="B276" s="17" t="s">
        <v>268</v>
      </c>
      <c r="C276" s="16">
        <v>148</v>
      </c>
      <c r="D276" s="17" t="s">
        <v>39</v>
      </c>
      <c r="E276" s="17" t="s">
        <v>41</v>
      </c>
      <c r="F276" s="16"/>
      <c r="G276" s="18">
        <f>G277</f>
        <v>596.9</v>
      </c>
      <c r="H276" s="18"/>
      <c r="I276" s="18"/>
      <c r="J276" s="18"/>
      <c r="K276" s="18"/>
      <c r="L276" s="18">
        <f>L277</f>
        <v>0</v>
      </c>
      <c r="M276" s="18">
        <f>M277</f>
        <v>0</v>
      </c>
    </row>
    <row r="277" spans="1:13" ht="56.25" customHeight="1" x14ac:dyDescent="0.25">
      <c r="A277" s="10" t="s">
        <v>3</v>
      </c>
      <c r="B277" s="17" t="s">
        <v>268</v>
      </c>
      <c r="C277" s="16">
        <v>148</v>
      </c>
      <c r="D277" s="17" t="s">
        <v>39</v>
      </c>
      <c r="E277" s="17" t="s">
        <v>41</v>
      </c>
      <c r="F277" s="16">
        <v>240</v>
      </c>
      <c r="G277" s="18">
        <v>596.9</v>
      </c>
      <c r="H277" s="18"/>
      <c r="I277" s="18"/>
      <c r="J277" s="18"/>
      <c r="K277" s="18"/>
      <c r="L277" s="18">
        <v>0</v>
      </c>
      <c r="M277" s="18">
        <v>0</v>
      </c>
    </row>
    <row r="278" spans="1:13" ht="23.25" customHeight="1" x14ac:dyDescent="0.25">
      <c r="A278" s="8" t="s">
        <v>27</v>
      </c>
      <c r="B278" s="17" t="s">
        <v>264</v>
      </c>
      <c r="C278" s="16">
        <v>148</v>
      </c>
      <c r="D278" s="17" t="s">
        <v>44</v>
      </c>
      <c r="E278" s="17" t="s">
        <v>42</v>
      </c>
      <c r="F278" s="16"/>
      <c r="G278" s="18">
        <f>G279+G280</f>
        <v>411.8</v>
      </c>
      <c r="H278" s="18">
        <f t="shared" ref="H278:M278" si="68">H279+H280</f>
        <v>0</v>
      </c>
      <c r="I278" s="18">
        <f t="shared" si="68"/>
        <v>0</v>
      </c>
      <c r="J278" s="18">
        <f t="shared" si="68"/>
        <v>0</v>
      </c>
      <c r="K278" s="18">
        <f t="shared" si="68"/>
        <v>0</v>
      </c>
      <c r="L278" s="18">
        <f t="shared" si="68"/>
        <v>372.3</v>
      </c>
      <c r="M278" s="18">
        <f t="shared" si="68"/>
        <v>368</v>
      </c>
    </row>
    <row r="279" spans="1:13" ht="57.75" customHeight="1" x14ac:dyDescent="0.25">
      <c r="A279" s="8" t="s">
        <v>3</v>
      </c>
      <c r="B279" s="17" t="s">
        <v>264</v>
      </c>
      <c r="C279" s="16">
        <v>148</v>
      </c>
      <c r="D279" s="17" t="s">
        <v>44</v>
      </c>
      <c r="E279" s="17" t="s">
        <v>42</v>
      </c>
      <c r="F279" s="16">
        <v>240</v>
      </c>
      <c r="G279" s="18">
        <v>378.8</v>
      </c>
      <c r="H279" s="18"/>
      <c r="I279" s="18"/>
      <c r="J279" s="18"/>
      <c r="K279" s="18"/>
      <c r="L279" s="18">
        <v>339.3</v>
      </c>
      <c r="M279" s="18">
        <v>335</v>
      </c>
    </row>
    <row r="280" spans="1:13" ht="25.5" x14ac:dyDescent="0.25">
      <c r="A280" s="8" t="s">
        <v>19</v>
      </c>
      <c r="B280" s="17" t="s">
        <v>264</v>
      </c>
      <c r="C280" s="16">
        <v>148</v>
      </c>
      <c r="D280" s="17" t="s">
        <v>44</v>
      </c>
      <c r="E280" s="17" t="s">
        <v>42</v>
      </c>
      <c r="F280" s="16">
        <v>610</v>
      </c>
      <c r="G280" s="18">
        <v>33</v>
      </c>
      <c r="H280" s="18"/>
      <c r="I280" s="18"/>
      <c r="J280" s="18"/>
      <c r="K280" s="18"/>
      <c r="L280" s="18">
        <v>33</v>
      </c>
      <c r="M280" s="18">
        <v>33</v>
      </c>
    </row>
    <row r="281" spans="1:13" ht="163.5" customHeight="1" x14ac:dyDescent="0.25">
      <c r="A281" s="67" t="s">
        <v>76</v>
      </c>
      <c r="B281" s="17" t="s">
        <v>266</v>
      </c>
      <c r="C281" s="16">
        <v>148</v>
      </c>
      <c r="D281" s="17" t="s">
        <v>44</v>
      </c>
      <c r="E281" s="17" t="s">
        <v>41</v>
      </c>
      <c r="F281" s="16"/>
      <c r="G281" s="18">
        <f>G282</f>
        <v>79.8</v>
      </c>
      <c r="H281" s="18"/>
      <c r="I281" s="18"/>
      <c r="J281" s="18"/>
      <c r="K281" s="18"/>
      <c r="L281" s="18">
        <f>L282</f>
        <v>79.8</v>
      </c>
      <c r="M281" s="18">
        <f>M282</f>
        <v>79.8</v>
      </c>
    </row>
    <row r="282" spans="1:13" ht="56.25" customHeight="1" x14ac:dyDescent="0.25">
      <c r="A282" s="8" t="s">
        <v>3</v>
      </c>
      <c r="B282" s="17" t="s">
        <v>266</v>
      </c>
      <c r="C282" s="16">
        <v>148</v>
      </c>
      <c r="D282" s="17" t="s">
        <v>44</v>
      </c>
      <c r="E282" s="17" t="s">
        <v>41</v>
      </c>
      <c r="F282" s="16">
        <v>240</v>
      </c>
      <c r="G282" s="18">
        <v>79.8</v>
      </c>
      <c r="H282" s="18"/>
      <c r="I282" s="18"/>
      <c r="J282" s="18"/>
      <c r="K282" s="18"/>
      <c r="L282" s="18">
        <v>79.8</v>
      </c>
      <c r="M282" s="18">
        <v>79.8</v>
      </c>
    </row>
    <row r="283" spans="1:13" ht="129.75" customHeight="1" x14ac:dyDescent="0.25">
      <c r="A283" s="67" t="s">
        <v>75</v>
      </c>
      <c r="B283" s="17" t="s">
        <v>267</v>
      </c>
      <c r="C283" s="16">
        <v>148</v>
      </c>
      <c r="D283" s="17" t="s">
        <v>46</v>
      </c>
      <c r="E283" s="17" t="s">
        <v>38</v>
      </c>
      <c r="F283" s="16"/>
      <c r="G283" s="65">
        <f>G284</f>
        <v>373.5</v>
      </c>
      <c r="H283" s="65"/>
      <c r="I283" s="65"/>
      <c r="J283" s="65"/>
      <c r="K283" s="65"/>
      <c r="L283" s="65">
        <f>L284</f>
        <v>373.5</v>
      </c>
      <c r="M283" s="65">
        <f>M284</f>
        <v>373.5</v>
      </c>
    </row>
    <row r="284" spans="1:13" ht="51" x14ac:dyDescent="0.25">
      <c r="A284" s="8" t="s">
        <v>3</v>
      </c>
      <c r="B284" s="17" t="s">
        <v>267</v>
      </c>
      <c r="C284" s="16">
        <v>148</v>
      </c>
      <c r="D284" s="17" t="s">
        <v>46</v>
      </c>
      <c r="E284" s="17" t="s">
        <v>38</v>
      </c>
      <c r="F284" s="16">
        <v>240</v>
      </c>
      <c r="G284" s="18">
        <v>373.5</v>
      </c>
      <c r="H284" s="18"/>
      <c r="I284" s="18"/>
      <c r="J284" s="18"/>
      <c r="K284" s="18"/>
      <c r="L284" s="18">
        <v>373.5</v>
      </c>
      <c r="M284" s="18">
        <v>373.5</v>
      </c>
    </row>
    <row r="285" spans="1:13" ht="38.25" x14ac:dyDescent="0.25">
      <c r="A285" s="67" t="s">
        <v>350</v>
      </c>
      <c r="B285" s="42" t="s">
        <v>269</v>
      </c>
      <c r="C285" s="16"/>
      <c r="D285" s="17"/>
      <c r="E285" s="17"/>
      <c r="F285" s="16"/>
      <c r="G285" s="18">
        <f>G286+G289</f>
        <v>28.5</v>
      </c>
      <c r="H285" s="18">
        <f t="shared" ref="H285:M285" si="69">H286+H289</f>
        <v>0</v>
      </c>
      <c r="I285" s="18">
        <f t="shared" si="69"/>
        <v>0</v>
      </c>
      <c r="J285" s="18">
        <f t="shared" si="69"/>
        <v>0</v>
      </c>
      <c r="K285" s="18">
        <f t="shared" si="69"/>
        <v>0</v>
      </c>
      <c r="L285" s="18">
        <f t="shared" si="69"/>
        <v>38.5</v>
      </c>
      <c r="M285" s="18">
        <f t="shared" si="69"/>
        <v>38.5</v>
      </c>
    </row>
    <row r="286" spans="1:13" ht="33.75" customHeight="1" x14ac:dyDescent="0.25">
      <c r="A286" s="67" t="s">
        <v>270</v>
      </c>
      <c r="B286" s="66" t="s">
        <v>271</v>
      </c>
      <c r="C286" s="66">
        <v>148</v>
      </c>
      <c r="D286" s="68" t="s">
        <v>42</v>
      </c>
      <c r="E286" s="68" t="s">
        <v>59</v>
      </c>
      <c r="F286" s="66"/>
      <c r="G286" s="65">
        <f>G287+G288</f>
        <v>12.5</v>
      </c>
      <c r="H286" s="69">
        <f t="shared" ref="H286:M286" si="70">H287+H288</f>
        <v>0</v>
      </c>
      <c r="I286" s="69">
        <f t="shared" si="70"/>
        <v>0</v>
      </c>
      <c r="J286" s="69">
        <f t="shared" si="70"/>
        <v>0</v>
      </c>
      <c r="K286" s="69">
        <f t="shared" si="70"/>
        <v>0</v>
      </c>
      <c r="L286" s="69">
        <f t="shared" si="70"/>
        <v>22.5</v>
      </c>
      <c r="M286" s="69">
        <f t="shared" si="70"/>
        <v>22.5</v>
      </c>
    </row>
    <row r="287" spans="1:13" ht="51.75" x14ac:dyDescent="0.25">
      <c r="A287" s="22" t="s">
        <v>8</v>
      </c>
      <c r="B287" s="66" t="s">
        <v>271</v>
      </c>
      <c r="C287" s="66">
        <v>148</v>
      </c>
      <c r="D287" s="68" t="s">
        <v>42</v>
      </c>
      <c r="E287" s="68" t="s">
        <v>59</v>
      </c>
      <c r="F287" s="66">
        <v>240</v>
      </c>
      <c r="G287" s="65">
        <v>10</v>
      </c>
      <c r="H287" s="65"/>
      <c r="I287" s="65"/>
      <c r="J287" s="65"/>
      <c r="K287" s="65"/>
      <c r="L287" s="65">
        <v>20</v>
      </c>
      <c r="M287" s="65">
        <v>20</v>
      </c>
    </row>
    <row r="288" spans="1:13" ht="25.5" x14ac:dyDescent="0.25">
      <c r="A288" s="8" t="s">
        <v>14</v>
      </c>
      <c r="B288" s="66" t="s">
        <v>271</v>
      </c>
      <c r="C288" s="66">
        <v>148</v>
      </c>
      <c r="D288" s="68" t="s">
        <v>42</v>
      </c>
      <c r="E288" s="68" t="s">
        <v>59</v>
      </c>
      <c r="F288" s="66">
        <v>610</v>
      </c>
      <c r="G288" s="65">
        <v>2.5</v>
      </c>
      <c r="H288" s="65"/>
      <c r="I288" s="65"/>
      <c r="J288" s="65"/>
      <c r="K288" s="65"/>
      <c r="L288" s="65">
        <v>2.5</v>
      </c>
      <c r="M288" s="65">
        <v>2.5</v>
      </c>
    </row>
    <row r="289" spans="1:13" ht="77.25" customHeight="1" x14ac:dyDescent="0.25">
      <c r="A289" s="22" t="s">
        <v>272</v>
      </c>
      <c r="B289" s="66" t="s">
        <v>273</v>
      </c>
      <c r="C289" s="16">
        <v>148</v>
      </c>
      <c r="D289" s="17" t="s">
        <v>42</v>
      </c>
      <c r="E289" s="17" t="s">
        <v>59</v>
      </c>
      <c r="F289" s="16"/>
      <c r="G289" s="18">
        <f>G290</f>
        <v>16</v>
      </c>
      <c r="H289" s="18"/>
      <c r="I289" s="18"/>
      <c r="J289" s="18"/>
      <c r="K289" s="18"/>
      <c r="L289" s="18">
        <f>L290</f>
        <v>16</v>
      </c>
      <c r="M289" s="18">
        <f>M290</f>
        <v>16</v>
      </c>
    </row>
    <row r="290" spans="1:13" ht="51" x14ac:dyDescent="0.25">
      <c r="A290" s="8" t="s">
        <v>8</v>
      </c>
      <c r="B290" s="66" t="s">
        <v>273</v>
      </c>
      <c r="C290" s="16">
        <v>148</v>
      </c>
      <c r="D290" s="17" t="s">
        <v>42</v>
      </c>
      <c r="E290" s="17" t="s">
        <v>59</v>
      </c>
      <c r="F290" s="16">
        <v>240</v>
      </c>
      <c r="G290" s="18">
        <v>16</v>
      </c>
      <c r="H290" s="18"/>
      <c r="I290" s="18"/>
      <c r="J290" s="18"/>
      <c r="K290" s="18"/>
      <c r="L290" s="18">
        <v>16</v>
      </c>
      <c r="M290" s="18">
        <v>16</v>
      </c>
    </row>
    <row r="291" spans="1:13" ht="69" customHeight="1" x14ac:dyDescent="0.25">
      <c r="A291" s="37" t="s">
        <v>139</v>
      </c>
      <c r="B291" s="30" t="s">
        <v>274</v>
      </c>
      <c r="C291" s="66"/>
      <c r="D291" s="68"/>
      <c r="E291" s="68"/>
      <c r="F291" s="66"/>
      <c r="G291" s="31">
        <f>G292+G300</f>
        <v>16728.199999999997</v>
      </c>
      <c r="H291" s="31">
        <f t="shared" ref="H291:M291" si="71">H292+H300</f>
        <v>0</v>
      </c>
      <c r="I291" s="31">
        <f t="shared" si="71"/>
        <v>0</v>
      </c>
      <c r="J291" s="31">
        <f t="shared" si="71"/>
        <v>0</v>
      </c>
      <c r="K291" s="31">
        <f t="shared" si="71"/>
        <v>0</v>
      </c>
      <c r="L291" s="31">
        <f t="shared" si="71"/>
        <v>18058.7</v>
      </c>
      <c r="M291" s="31">
        <f t="shared" si="71"/>
        <v>16571.7</v>
      </c>
    </row>
    <row r="292" spans="1:13" ht="41.25" customHeight="1" x14ac:dyDescent="0.25">
      <c r="A292" s="23" t="s">
        <v>227</v>
      </c>
      <c r="B292" s="72" t="s">
        <v>419</v>
      </c>
      <c r="C292" s="70">
        <v>148</v>
      </c>
      <c r="D292" s="72" t="s">
        <v>41</v>
      </c>
      <c r="E292" s="72" t="s">
        <v>42</v>
      </c>
      <c r="F292" s="30"/>
      <c r="G292" s="69">
        <f>G293</f>
        <v>635.6</v>
      </c>
      <c r="H292" s="69"/>
      <c r="I292" s="69"/>
      <c r="J292" s="69"/>
      <c r="K292" s="69"/>
      <c r="L292" s="69">
        <f>L293</f>
        <v>0</v>
      </c>
      <c r="M292" s="18">
        <f>M293</f>
        <v>0</v>
      </c>
    </row>
    <row r="293" spans="1:13" ht="63.75" x14ac:dyDescent="0.25">
      <c r="A293" s="23" t="s">
        <v>148</v>
      </c>
      <c r="B293" s="72" t="s">
        <v>420</v>
      </c>
      <c r="C293" s="70">
        <v>148</v>
      </c>
      <c r="D293" s="72" t="s">
        <v>41</v>
      </c>
      <c r="E293" s="72" t="s">
        <v>42</v>
      </c>
      <c r="F293" s="30"/>
      <c r="G293" s="69">
        <f>G294+G296+G298</f>
        <v>635.6</v>
      </c>
      <c r="H293" s="69">
        <f t="shared" ref="H293:M293" si="72">H294+H296+H298</f>
        <v>0</v>
      </c>
      <c r="I293" s="69">
        <f t="shared" si="72"/>
        <v>0</v>
      </c>
      <c r="J293" s="69">
        <f t="shared" si="72"/>
        <v>0</v>
      </c>
      <c r="K293" s="69">
        <f t="shared" si="72"/>
        <v>0</v>
      </c>
      <c r="L293" s="69">
        <f t="shared" si="72"/>
        <v>0</v>
      </c>
      <c r="M293" s="69">
        <f t="shared" si="72"/>
        <v>0</v>
      </c>
    </row>
    <row r="294" spans="1:13" ht="38.25" x14ac:dyDescent="0.25">
      <c r="A294" s="23" t="s">
        <v>147</v>
      </c>
      <c r="B294" s="68" t="s">
        <v>421</v>
      </c>
      <c r="C294" s="66">
        <v>148</v>
      </c>
      <c r="D294" s="68" t="s">
        <v>41</v>
      </c>
      <c r="E294" s="68" t="s">
        <v>42</v>
      </c>
      <c r="F294" s="66"/>
      <c r="G294" s="69">
        <f>G295</f>
        <v>83.6</v>
      </c>
      <c r="H294" s="69"/>
      <c r="I294" s="69"/>
      <c r="J294" s="69"/>
      <c r="K294" s="69"/>
      <c r="L294" s="69">
        <f>L295</f>
        <v>0</v>
      </c>
      <c r="M294" s="18">
        <f>M295</f>
        <v>0</v>
      </c>
    </row>
    <row r="295" spans="1:13" ht="51" x14ac:dyDescent="0.25">
      <c r="A295" s="67" t="s">
        <v>2</v>
      </c>
      <c r="B295" s="72" t="s">
        <v>421</v>
      </c>
      <c r="C295" s="66">
        <v>148</v>
      </c>
      <c r="D295" s="68" t="s">
        <v>41</v>
      </c>
      <c r="E295" s="68" t="s">
        <v>42</v>
      </c>
      <c r="F295" s="66">
        <v>240</v>
      </c>
      <c r="G295" s="69">
        <v>83.6</v>
      </c>
      <c r="H295" s="69"/>
      <c r="I295" s="69"/>
      <c r="J295" s="69"/>
      <c r="K295" s="69"/>
      <c r="L295" s="69">
        <v>0</v>
      </c>
      <c r="M295" s="18">
        <v>0</v>
      </c>
    </row>
    <row r="296" spans="1:13" ht="25.5" x14ac:dyDescent="0.25">
      <c r="A296" s="67" t="s">
        <v>275</v>
      </c>
      <c r="B296" s="72" t="s">
        <v>422</v>
      </c>
      <c r="C296" s="70">
        <v>148</v>
      </c>
      <c r="D296" s="72" t="s">
        <v>41</v>
      </c>
      <c r="E296" s="72" t="s">
        <v>42</v>
      </c>
      <c r="F296" s="70"/>
      <c r="G296" s="69">
        <f>G297</f>
        <v>480</v>
      </c>
      <c r="H296" s="69"/>
      <c r="I296" s="69"/>
      <c r="J296" s="69"/>
      <c r="K296" s="69"/>
      <c r="L296" s="69">
        <f>L297</f>
        <v>0</v>
      </c>
      <c r="M296" s="18">
        <f>M297</f>
        <v>0</v>
      </c>
    </row>
    <row r="297" spans="1:13" ht="51" x14ac:dyDescent="0.25">
      <c r="A297" s="67" t="s">
        <v>2</v>
      </c>
      <c r="B297" s="72" t="s">
        <v>422</v>
      </c>
      <c r="C297" s="70">
        <v>148</v>
      </c>
      <c r="D297" s="72" t="s">
        <v>41</v>
      </c>
      <c r="E297" s="72" t="s">
        <v>42</v>
      </c>
      <c r="F297" s="70">
        <v>240</v>
      </c>
      <c r="G297" s="69">
        <v>480</v>
      </c>
      <c r="H297" s="69"/>
      <c r="I297" s="69"/>
      <c r="J297" s="69"/>
      <c r="K297" s="69"/>
      <c r="L297" s="69">
        <v>0</v>
      </c>
      <c r="M297" s="18">
        <v>0</v>
      </c>
    </row>
    <row r="298" spans="1:13" ht="38.25" x14ac:dyDescent="0.25">
      <c r="A298" s="67" t="s">
        <v>426</v>
      </c>
      <c r="B298" s="72" t="s">
        <v>423</v>
      </c>
      <c r="C298" s="70">
        <v>148</v>
      </c>
      <c r="D298" s="72" t="s">
        <v>41</v>
      </c>
      <c r="E298" s="72" t="s">
        <v>42</v>
      </c>
      <c r="F298" s="70"/>
      <c r="G298" s="69">
        <f>G299</f>
        <v>72</v>
      </c>
      <c r="H298" s="69"/>
      <c r="I298" s="69"/>
      <c r="J298" s="69"/>
      <c r="K298" s="69"/>
      <c r="L298" s="69">
        <f>L299</f>
        <v>0</v>
      </c>
      <c r="M298" s="18">
        <f>M299</f>
        <v>0</v>
      </c>
    </row>
    <row r="299" spans="1:13" ht="58.5" customHeight="1" x14ac:dyDescent="0.25">
      <c r="A299" s="67" t="s">
        <v>2</v>
      </c>
      <c r="B299" s="72" t="s">
        <v>423</v>
      </c>
      <c r="C299" s="70">
        <v>148</v>
      </c>
      <c r="D299" s="72" t="s">
        <v>41</v>
      </c>
      <c r="E299" s="72" t="s">
        <v>42</v>
      </c>
      <c r="F299" s="70">
        <v>240</v>
      </c>
      <c r="G299" s="69">
        <v>72</v>
      </c>
      <c r="H299" s="69"/>
      <c r="I299" s="69"/>
      <c r="J299" s="69"/>
      <c r="K299" s="69"/>
      <c r="L299" s="69">
        <v>0</v>
      </c>
      <c r="M299" s="18">
        <v>0</v>
      </c>
    </row>
    <row r="300" spans="1:13" ht="25.5" x14ac:dyDescent="0.25">
      <c r="A300" s="23" t="s">
        <v>119</v>
      </c>
      <c r="B300" s="68" t="s">
        <v>276</v>
      </c>
      <c r="C300" s="66">
        <v>153</v>
      </c>
      <c r="D300" s="68" t="s">
        <v>40</v>
      </c>
      <c r="E300" s="68" t="s">
        <v>39</v>
      </c>
      <c r="F300" s="66"/>
      <c r="G300" s="69">
        <f>G301+G309+G325</f>
        <v>16092.599999999999</v>
      </c>
      <c r="H300" s="69">
        <f t="shared" ref="H300:M300" si="73">H301+H309+H325</f>
        <v>0</v>
      </c>
      <c r="I300" s="69">
        <f t="shared" si="73"/>
        <v>0</v>
      </c>
      <c r="J300" s="69">
        <f t="shared" si="73"/>
        <v>0</v>
      </c>
      <c r="K300" s="69">
        <f t="shared" si="73"/>
        <v>0</v>
      </c>
      <c r="L300" s="69">
        <f t="shared" si="73"/>
        <v>18058.7</v>
      </c>
      <c r="M300" s="69">
        <f t="shared" si="73"/>
        <v>16571.7</v>
      </c>
    </row>
    <row r="301" spans="1:13" ht="80.25" customHeight="1" x14ac:dyDescent="0.25">
      <c r="A301" s="23" t="s">
        <v>140</v>
      </c>
      <c r="B301" s="68" t="s">
        <v>136</v>
      </c>
      <c r="C301" s="70">
        <v>153</v>
      </c>
      <c r="D301" s="72" t="s">
        <v>40</v>
      </c>
      <c r="E301" s="72" t="s">
        <v>39</v>
      </c>
      <c r="F301" s="30"/>
      <c r="G301" s="69">
        <f>G302</f>
        <v>8439.2999999999993</v>
      </c>
      <c r="H301" s="69"/>
      <c r="I301" s="69"/>
      <c r="J301" s="69"/>
      <c r="K301" s="69"/>
      <c r="L301" s="69">
        <f>L302</f>
        <v>8750.1</v>
      </c>
      <c r="M301" s="18">
        <f>M302</f>
        <v>8750.1</v>
      </c>
    </row>
    <row r="302" spans="1:13" ht="70.5" customHeight="1" x14ac:dyDescent="0.25">
      <c r="A302" s="23" t="s">
        <v>277</v>
      </c>
      <c r="B302" s="68" t="s">
        <v>278</v>
      </c>
      <c r="C302" s="66">
        <v>153</v>
      </c>
      <c r="D302" s="68" t="s">
        <v>40</v>
      </c>
      <c r="E302" s="68" t="s">
        <v>39</v>
      </c>
      <c r="F302" s="66"/>
      <c r="G302" s="65">
        <f>G303+G307</f>
        <v>8439.2999999999993</v>
      </c>
      <c r="H302" s="69">
        <f t="shared" ref="H302:M302" si="74">H303+H307</f>
        <v>0</v>
      </c>
      <c r="I302" s="69">
        <f t="shared" si="74"/>
        <v>0</v>
      </c>
      <c r="J302" s="69">
        <f t="shared" si="74"/>
        <v>0</v>
      </c>
      <c r="K302" s="69">
        <f t="shared" si="74"/>
        <v>0</v>
      </c>
      <c r="L302" s="69">
        <f t="shared" si="74"/>
        <v>8750.1</v>
      </c>
      <c r="M302" s="69">
        <f t="shared" si="74"/>
        <v>8750.1</v>
      </c>
    </row>
    <row r="303" spans="1:13" ht="33" customHeight="1" x14ac:dyDescent="0.25">
      <c r="A303" s="23" t="s">
        <v>4</v>
      </c>
      <c r="B303" s="72" t="s">
        <v>278</v>
      </c>
      <c r="C303" s="66">
        <v>153</v>
      </c>
      <c r="D303" s="68" t="s">
        <v>40</v>
      </c>
      <c r="E303" s="68" t="s">
        <v>39</v>
      </c>
      <c r="F303" s="66"/>
      <c r="G303" s="65">
        <f>G304+G305+G306</f>
        <v>5145.3999999999996</v>
      </c>
      <c r="H303" s="65"/>
      <c r="I303" s="65"/>
      <c r="J303" s="65"/>
      <c r="K303" s="65"/>
      <c r="L303" s="65">
        <f>L304+L305+L306</f>
        <v>5456.2</v>
      </c>
      <c r="M303" s="18">
        <f>M304+M305+M306</f>
        <v>5456.2</v>
      </c>
    </row>
    <row r="304" spans="1:13" ht="42" customHeight="1" x14ac:dyDescent="0.25">
      <c r="A304" s="23" t="s">
        <v>7</v>
      </c>
      <c r="B304" s="72" t="s">
        <v>278</v>
      </c>
      <c r="C304" s="66">
        <v>153</v>
      </c>
      <c r="D304" s="68" t="s">
        <v>40</v>
      </c>
      <c r="E304" s="68" t="s">
        <v>39</v>
      </c>
      <c r="F304" s="66">
        <v>120</v>
      </c>
      <c r="G304" s="65">
        <v>3582.4</v>
      </c>
      <c r="H304" s="65"/>
      <c r="I304" s="65"/>
      <c r="J304" s="65"/>
      <c r="K304" s="65"/>
      <c r="L304" s="65">
        <v>3582.4</v>
      </c>
      <c r="M304" s="18">
        <v>3582.4</v>
      </c>
    </row>
    <row r="305" spans="1:13" ht="60.75" customHeight="1" x14ac:dyDescent="0.25">
      <c r="A305" s="23" t="s">
        <v>3</v>
      </c>
      <c r="B305" s="72" t="s">
        <v>278</v>
      </c>
      <c r="C305" s="66">
        <v>153</v>
      </c>
      <c r="D305" s="68" t="s">
        <v>40</v>
      </c>
      <c r="E305" s="68" t="s">
        <v>39</v>
      </c>
      <c r="F305" s="66">
        <v>240</v>
      </c>
      <c r="G305" s="65">
        <v>1547</v>
      </c>
      <c r="H305" s="65"/>
      <c r="I305" s="65"/>
      <c r="J305" s="65"/>
      <c r="K305" s="65"/>
      <c r="L305" s="65">
        <v>1857.8</v>
      </c>
      <c r="M305" s="18">
        <v>1857.8</v>
      </c>
    </row>
    <row r="306" spans="1:13" ht="25.5" x14ac:dyDescent="0.25">
      <c r="A306" s="23" t="s">
        <v>5</v>
      </c>
      <c r="B306" s="72" t="s">
        <v>278</v>
      </c>
      <c r="C306" s="66">
        <v>153</v>
      </c>
      <c r="D306" s="68" t="s">
        <v>40</v>
      </c>
      <c r="E306" s="68" t="s">
        <v>39</v>
      </c>
      <c r="F306" s="66">
        <v>850</v>
      </c>
      <c r="G306" s="65">
        <v>16</v>
      </c>
      <c r="H306" s="65"/>
      <c r="I306" s="65"/>
      <c r="J306" s="65"/>
      <c r="K306" s="65"/>
      <c r="L306" s="65">
        <v>16</v>
      </c>
      <c r="M306" s="18">
        <v>16</v>
      </c>
    </row>
    <row r="307" spans="1:13" ht="63.75" x14ac:dyDescent="0.25">
      <c r="A307" s="23" t="s">
        <v>15</v>
      </c>
      <c r="B307" s="68" t="s">
        <v>279</v>
      </c>
      <c r="C307" s="66">
        <v>153</v>
      </c>
      <c r="D307" s="68" t="s">
        <v>40</v>
      </c>
      <c r="E307" s="68" t="s">
        <v>39</v>
      </c>
      <c r="F307" s="66"/>
      <c r="G307" s="65">
        <f>G308</f>
        <v>3293.9</v>
      </c>
      <c r="H307" s="65"/>
      <c r="I307" s="65"/>
      <c r="J307" s="65"/>
      <c r="K307" s="65"/>
      <c r="L307" s="65">
        <f>L308</f>
        <v>3293.9</v>
      </c>
      <c r="M307" s="18">
        <f>M308</f>
        <v>3293.9</v>
      </c>
    </row>
    <row r="308" spans="1:13" ht="38.25" x14ac:dyDescent="0.25">
      <c r="A308" s="23" t="s">
        <v>7</v>
      </c>
      <c r="B308" s="72" t="s">
        <v>279</v>
      </c>
      <c r="C308" s="66">
        <v>153</v>
      </c>
      <c r="D308" s="68" t="s">
        <v>40</v>
      </c>
      <c r="E308" s="68" t="s">
        <v>39</v>
      </c>
      <c r="F308" s="66">
        <v>120</v>
      </c>
      <c r="G308" s="65">
        <v>3293.9</v>
      </c>
      <c r="H308" s="65"/>
      <c r="I308" s="65"/>
      <c r="J308" s="65"/>
      <c r="K308" s="65"/>
      <c r="L308" s="65">
        <v>3293.9</v>
      </c>
      <c r="M308" s="18">
        <v>3293.9</v>
      </c>
    </row>
    <row r="309" spans="1:13" ht="70.5" customHeight="1" x14ac:dyDescent="0.25">
      <c r="A309" s="23" t="s">
        <v>145</v>
      </c>
      <c r="B309" s="68" t="s">
        <v>280</v>
      </c>
      <c r="C309" s="66">
        <v>153</v>
      </c>
      <c r="D309" s="68" t="s">
        <v>41</v>
      </c>
      <c r="E309" s="68" t="s">
        <v>42</v>
      </c>
      <c r="F309" s="66"/>
      <c r="G309" s="65">
        <f>G310+G315+G317+G319+G321+G323</f>
        <v>7128.3</v>
      </c>
      <c r="H309" s="69">
        <f t="shared" ref="H309:M309" si="75">H310+H315+H317+H319+H321+H323</f>
        <v>0</v>
      </c>
      <c r="I309" s="69">
        <f t="shared" si="75"/>
        <v>0</v>
      </c>
      <c r="J309" s="69">
        <f t="shared" si="75"/>
        <v>0</v>
      </c>
      <c r="K309" s="69">
        <f t="shared" si="75"/>
        <v>0</v>
      </c>
      <c r="L309" s="69">
        <f t="shared" si="75"/>
        <v>6473.5999999999995</v>
      </c>
      <c r="M309" s="69">
        <f t="shared" si="75"/>
        <v>5383.5999999999995</v>
      </c>
    </row>
    <row r="310" spans="1:13" ht="51" x14ac:dyDescent="0.25">
      <c r="A310" s="10" t="s">
        <v>281</v>
      </c>
      <c r="B310" s="68" t="s">
        <v>424</v>
      </c>
      <c r="C310" s="66">
        <v>148</v>
      </c>
      <c r="D310" s="68" t="s">
        <v>41</v>
      </c>
      <c r="E310" s="68" t="s">
        <v>42</v>
      </c>
      <c r="F310" s="66"/>
      <c r="G310" s="65">
        <f>G311+G313</f>
        <v>604.6</v>
      </c>
      <c r="H310" s="69">
        <f t="shared" ref="H310:M310" si="76">H311+H313</f>
        <v>0</v>
      </c>
      <c r="I310" s="69">
        <f t="shared" si="76"/>
        <v>0</v>
      </c>
      <c r="J310" s="69">
        <f t="shared" si="76"/>
        <v>0</v>
      </c>
      <c r="K310" s="69">
        <f t="shared" si="76"/>
        <v>0</v>
      </c>
      <c r="L310" s="69">
        <f t="shared" si="76"/>
        <v>604.6</v>
      </c>
      <c r="M310" s="69">
        <f t="shared" si="76"/>
        <v>604.6</v>
      </c>
    </row>
    <row r="311" spans="1:13" ht="56.25" customHeight="1" x14ac:dyDescent="0.25">
      <c r="A311" s="10" t="s">
        <v>91</v>
      </c>
      <c r="B311" s="72" t="s">
        <v>424</v>
      </c>
      <c r="C311" s="66">
        <v>148</v>
      </c>
      <c r="D311" s="68" t="s">
        <v>41</v>
      </c>
      <c r="E311" s="68" t="s">
        <v>42</v>
      </c>
      <c r="F311" s="66"/>
      <c r="G311" s="65">
        <f>G312</f>
        <v>239.9</v>
      </c>
      <c r="H311" s="65"/>
      <c r="I311" s="65"/>
      <c r="J311" s="65"/>
      <c r="K311" s="65"/>
      <c r="L311" s="65">
        <f>L312</f>
        <v>239.9</v>
      </c>
      <c r="M311" s="18">
        <f>M312</f>
        <v>239.9</v>
      </c>
    </row>
    <row r="312" spans="1:13" ht="25.5" x14ac:dyDescent="0.25">
      <c r="A312" s="10" t="s">
        <v>19</v>
      </c>
      <c r="B312" s="72" t="s">
        <v>424</v>
      </c>
      <c r="C312" s="66">
        <v>148</v>
      </c>
      <c r="D312" s="68" t="s">
        <v>41</v>
      </c>
      <c r="E312" s="68" t="s">
        <v>42</v>
      </c>
      <c r="F312" s="66">
        <v>610</v>
      </c>
      <c r="G312" s="65">
        <v>239.9</v>
      </c>
      <c r="H312" s="65"/>
      <c r="I312" s="65"/>
      <c r="J312" s="65"/>
      <c r="K312" s="65"/>
      <c r="L312" s="65">
        <v>239.9</v>
      </c>
      <c r="M312" s="18">
        <v>239.9</v>
      </c>
    </row>
    <row r="313" spans="1:13" ht="68.25" customHeight="1" x14ac:dyDescent="0.25">
      <c r="A313" s="10" t="s">
        <v>15</v>
      </c>
      <c r="B313" s="68" t="s">
        <v>283</v>
      </c>
      <c r="C313" s="66">
        <v>148</v>
      </c>
      <c r="D313" s="68" t="s">
        <v>41</v>
      </c>
      <c r="E313" s="68" t="s">
        <v>42</v>
      </c>
      <c r="F313" s="66"/>
      <c r="G313" s="65">
        <f>G314</f>
        <v>364.7</v>
      </c>
      <c r="H313" s="65"/>
      <c r="I313" s="65"/>
      <c r="J313" s="65"/>
      <c r="K313" s="65"/>
      <c r="L313" s="65">
        <f>L314</f>
        <v>364.7</v>
      </c>
      <c r="M313" s="18">
        <f>M314</f>
        <v>364.7</v>
      </c>
    </row>
    <row r="314" spans="1:13" ht="25.5" x14ac:dyDescent="0.25">
      <c r="A314" s="10" t="s">
        <v>19</v>
      </c>
      <c r="B314" s="72" t="s">
        <v>283</v>
      </c>
      <c r="C314" s="66">
        <v>148</v>
      </c>
      <c r="D314" s="68" t="s">
        <v>41</v>
      </c>
      <c r="E314" s="68" t="s">
        <v>42</v>
      </c>
      <c r="F314" s="66">
        <v>610</v>
      </c>
      <c r="G314" s="65">
        <v>364.7</v>
      </c>
      <c r="H314" s="65"/>
      <c r="I314" s="65"/>
      <c r="J314" s="65"/>
      <c r="K314" s="65"/>
      <c r="L314" s="65">
        <v>364.7</v>
      </c>
      <c r="M314" s="18">
        <v>364.7</v>
      </c>
    </row>
    <row r="315" spans="1:13" ht="25.5" x14ac:dyDescent="0.25">
      <c r="A315" s="23" t="s">
        <v>66</v>
      </c>
      <c r="B315" s="72" t="s">
        <v>284</v>
      </c>
      <c r="C315" s="66">
        <v>153</v>
      </c>
      <c r="D315" s="68" t="s">
        <v>41</v>
      </c>
      <c r="E315" s="68" t="s">
        <v>42</v>
      </c>
      <c r="F315" s="66"/>
      <c r="G315" s="65">
        <f>G316</f>
        <v>198</v>
      </c>
      <c r="H315" s="65"/>
      <c r="I315" s="65"/>
      <c r="J315" s="65"/>
      <c r="K315" s="65"/>
      <c r="L315" s="65">
        <f>L316</f>
        <v>0</v>
      </c>
      <c r="M315" s="18">
        <f>M316</f>
        <v>0</v>
      </c>
    </row>
    <row r="316" spans="1:13" ht="57" customHeight="1" x14ac:dyDescent="0.25">
      <c r="A316" s="23" t="s">
        <v>3</v>
      </c>
      <c r="B316" s="72" t="s">
        <v>284</v>
      </c>
      <c r="C316" s="66">
        <v>153</v>
      </c>
      <c r="D316" s="68" t="s">
        <v>41</v>
      </c>
      <c r="E316" s="68" t="s">
        <v>42</v>
      </c>
      <c r="F316" s="66">
        <v>240</v>
      </c>
      <c r="G316" s="65">
        <v>198</v>
      </c>
      <c r="H316" s="65"/>
      <c r="I316" s="65"/>
      <c r="J316" s="65"/>
      <c r="K316" s="65"/>
      <c r="L316" s="65">
        <v>0</v>
      </c>
      <c r="M316" s="18">
        <v>0</v>
      </c>
    </row>
    <row r="317" spans="1:13" ht="30.75" customHeight="1" x14ac:dyDescent="0.25">
      <c r="A317" s="23" t="s">
        <v>65</v>
      </c>
      <c r="B317" s="72" t="s">
        <v>282</v>
      </c>
      <c r="C317" s="66">
        <v>153</v>
      </c>
      <c r="D317" s="68" t="s">
        <v>41</v>
      </c>
      <c r="E317" s="68" t="s">
        <v>42</v>
      </c>
      <c r="F317" s="66"/>
      <c r="G317" s="65">
        <f>G318</f>
        <v>1652.8</v>
      </c>
      <c r="H317" s="65"/>
      <c r="I317" s="65"/>
      <c r="J317" s="65"/>
      <c r="K317" s="65"/>
      <c r="L317" s="65">
        <f>L318</f>
        <v>633.29999999999995</v>
      </c>
      <c r="M317" s="18">
        <f>M318</f>
        <v>546.29999999999995</v>
      </c>
    </row>
    <row r="318" spans="1:13" ht="57" customHeight="1" x14ac:dyDescent="0.25">
      <c r="A318" s="23" t="s">
        <v>3</v>
      </c>
      <c r="B318" s="72" t="s">
        <v>282</v>
      </c>
      <c r="C318" s="66">
        <v>153</v>
      </c>
      <c r="D318" s="68" t="s">
        <v>41</v>
      </c>
      <c r="E318" s="68" t="s">
        <v>42</v>
      </c>
      <c r="F318" s="66">
        <v>240</v>
      </c>
      <c r="G318" s="65">
        <v>1652.8</v>
      </c>
      <c r="H318" s="65"/>
      <c r="I318" s="65"/>
      <c r="J318" s="65"/>
      <c r="K318" s="65"/>
      <c r="L318" s="65">
        <v>633.29999999999995</v>
      </c>
      <c r="M318" s="18">
        <v>546.29999999999995</v>
      </c>
    </row>
    <row r="319" spans="1:13" ht="30" customHeight="1" x14ac:dyDescent="0.25">
      <c r="A319" s="23" t="s">
        <v>285</v>
      </c>
      <c r="B319" s="72" t="s">
        <v>286</v>
      </c>
      <c r="C319" s="70">
        <v>153</v>
      </c>
      <c r="D319" s="72" t="s">
        <v>41</v>
      </c>
      <c r="E319" s="72" t="s">
        <v>42</v>
      </c>
      <c r="F319" s="70"/>
      <c r="G319" s="69">
        <f>G320</f>
        <v>927.8</v>
      </c>
      <c r="H319" s="69"/>
      <c r="I319" s="69"/>
      <c r="J319" s="69"/>
      <c r="K319" s="69"/>
      <c r="L319" s="69">
        <f>L320</f>
        <v>515.5</v>
      </c>
      <c r="M319" s="18">
        <f>M320</f>
        <v>0</v>
      </c>
    </row>
    <row r="320" spans="1:13" ht="52.5" customHeight="1" x14ac:dyDescent="0.25">
      <c r="A320" s="23" t="s">
        <v>3</v>
      </c>
      <c r="B320" s="72" t="s">
        <v>286</v>
      </c>
      <c r="C320" s="70">
        <v>153</v>
      </c>
      <c r="D320" s="72" t="s">
        <v>41</v>
      </c>
      <c r="E320" s="72" t="s">
        <v>42</v>
      </c>
      <c r="F320" s="70">
        <v>240</v>
      </c>
      <c r="G320" s="69">
        <v>927.8</v>
      </c>
      <c r="H320" s="69"/>
      <c r="I320" s="69"/>
      <c r="J320" s="69"/>
      <c r="K320" s="69"/>
      <c r="L320" s="69">
        <v>515.5</v>
      </c>
      <c r="M320" s="18">
        <v>0</v>
      </c>
    </row>
    <row r="321" spans="1:13" ht="146.25" customHeight="1" x14ac:dyDescent="0.25">
      <c r="A321" s="23" t="s">
        <v>403</v>
      </c>
      <c r="B321" s="72" t="s">
        <v>287</v>
      </c>
      <c r="C321" s="70">
        <v>153</v>
      </c>
      <c r="D321" s="72" t="s">
        <v>41</v>
      </c>
      <c r="E321" s="72" t="s">
        <v>42</v>
      </c>
      <c r="F321" s="70"/>
      <c r="G321" s="78">
        <f>G322</f>
        <v>3257.5</v>
      </c>
      <c r="H321" s="78"/>
      <c r="I321" s="78"/>
      <c r="J321" s="78"/>
      <c r="K321" s="78"/>
      <c r="L321" s="78">
        <f>L322</f>
        <v>3257.5</v>
      </c>
      <c r="M321" s="77">
        <f>M322</f>
        <v>3257.5</v>
      </c>
    </row>
    <row r="322" spans="1:13" ht="51" x14ac:dyDescent="0.25">
      <c r="A322" s="23" t="s">
        <v>3</v>
      </c>
      <c r="B322" s="72" t="s">
        <v>287</v>
      </c>
      <c r="C322" s="70">
        <v>153</v>
      </c>
      <c r="D322" s="72" t="s">
        <v>41</v>
      </c>
      <c r="E322" s="72" t="s">
        <v>42</v>
      </c>
      <c r="F322" s="70">
        <v>240</v>
      </c>
      <c r="G322" s="78">
        <v>3257.5</v>
      </c>
      <c r="H322" s="78"/>
      <c r="I322" s="78"/>
      <c r="J322" s="78"/>
      <c r="K322" s="78"/>
      <c r="L322" s="78">
        <v>3257.5</v>
      </c>
      <c r="M322" s="77">
        <v>3257.5</v>
      </c>
    </row>
    <row r="323" spans="1:13" ht="25.5" x14ac:dyDescent="0.25">
      <c r="A323" s="23" t="s">
        <v>288</v>
      </c>
      <c r="B323" s="72" t="s">
        <v>289</v>
      </c>
      <c r="C323" s="70">
        <v>153</v>
      </c>
      <c r="D323" s="72" t="s">
        <v>41</v>
      </c>
      <c r="E323" s="72" t="s">
        <v>42</v>
      </c>
      <c r="F323" s="70"/>
      <c r="G323" s="69">
        <f>G324</f>
        <v>487.6</v>
      </c>
      <c r="H323" s="69"/>
      <c r="I323" s="69"/>
      <c r="J323" s="69"/>
      <c r="K323" s="69"/>
      <c r="L323" s="69">
        <f>L324</f>
        <v>1462.7</v>
      </c>
      <c r="M323" s="18">
        <f>M324</f>
        <v>975.2</v>
      </c>
    </row>
    <row r="324" spans="1:13" ht="27" customHeight="1" x14ac:dyDescent="0.25">
      <c r="A324" s="23" t="s">
        <v>3</v>
      </c>
      <c r="B324" s="72" t="s">
        <v>289</v>
      </c>
      <c r="C324" s="70">
        <v>153</v>
      </c>
      <c r="D324" s="72" t="s">
        <v>41</v>
      </c>
      <c r="E324" s="72" t="s">
        <v>42</v>
      </c>
      <c r="F324" s="70">
        <v>240</v>
      </c>
      <c r="G324" s="69">
        <v>487.6</v>
      </c>
      <c r="H324" s="69"/>
      <c r="I324" s="69"/>
      <c r="J324" s="69"/>
      <c r="K324" s="69"/>
      <c r="L324" s="69">
        <v>1462.7</v>
      </c>
      <c r="M324" s="18">
        <v>975.2</v>
      </c>
    </row>
    <row r="325" spans="1:13" ht="66" customHeight="1" x14ac:dyDescent="0.25">
      <c r="A325" s="38" t="s">
        <v>146</v>
      </c>
      <c r="B325" s="68" t="s">
        <v>290</v>
      </c>
      <c r="C325" s="66">
        <v>153</v>
      </c>
      <c r="D325" s="68" t="s">
        <v>42</v>
      </c>
      <c r="E325" s="68" t="s">
        <v>61</v>
      </c>
      <c r="F325" s="66"/>
      <c r="G325" s="65">
        <f>G326+G328</f>
        <v>525</v>
      </c>
      <c r="H325" s="69">
        <f t="shared" ref="H325:M325" si="77">H326+H328</f>
        <v>0</v>
      </c>
      <c r="I325" s="69">
        <f t="shared" si="77"/>
        <v>0</v>
      </c>
      <c r="J325" s="69">
        <f t="shared" si="77"/>
        <v>0</v>
      </c>
      <c r="K325" s="69">
        <f t="shared" si="77"/>
        <v>0</v>
      </c>
      <c r="L325" s="69">
        <f t="shared" si="77"/>
        <v>2835</v>
      </c>
      <c r="M325" s="69">
        <f t="shared" si="77"/>
        <v>2438</v>
      </c>
    </row>
    <row r="326" spans="1:13" ht="38.25" x14ac:dyDescent="0.25">
      <c r="A326" s="38" t="s">
        <v>64</v>
      </c>
      <c r="B326" s="72" t="s">
        <v>292</v>
      </c>
      <c r="C326" s="66">
        <v>153</v>
      </c>
      <c r="D326" s="68" t="s">
        <v>42</v>
      </c>
      <c r="E326" s="68" t="s">
        <v>61</v>
      </c>
      <c r="F326" s="66"/>
      <c r="G326" s="65">
        <f>G327</f>
        <v>525</v>
      </c>
      <c r="H326" s="65"/>
      <c r="I326" s="65"/>
      <c r="J326" s="65"/>
      <c r="K326" s="65"/>
      <c r="L326" s="65">
        <f>L327</f>
        <v>850</v>
      </c>
      <c r="M326" s="18">
        <f>M327</f>
        <v>850</v>
      </c>
    </row>
    <row r="327" spans="1:13" ht="51" x14ac:dyDescent="0.25">
      <c r="A327" s="38" t="s">
        <v>3</v>
      </c>
      <c r="B327" s="72" t="s">
        <v>292</v>
      </c>
      <c r="C327" s="66">
        <v>153</v>
      </c>
      <c r="D327" s="68" t="s">
        <v>42</v>
      </c>
      <c r="E327" s="68" t="s">
        <v>61</v>
      </c>
      <c r="F327" s="66">
        <v>240</v>
      </c>
      <c r="G327" s="65">
        <v>525</v>
      </c>
      <c r="H327" s="65"/>
      <c r="I327" s="65"/>
      <c r="J327" s="65"/>
      <c r="K327" s="65"/>
      <c r="L327" s="65">
        <v>850</v>
      </c>
      <c r="M327" s="18">
        <v>850</v>
      </c>
    </row>
    <row r="328" spans="1:13" ht="51" x14ac:dyDescent="0.25">
      <c r="A328" s="10" t="s">
        <v>89</v>
      </c>
      <c r="B328" s="16" t="s">
        <v>291</v>
      </c>
      <c r="C328" s="16">
        <v>153</v>
      </c>
      <c r="D328" s="17" t="s">
        <v>42</v>
      </c>
      <c r="E328" s="17" t="s">
        <v>61</v>
      </c>
      <c r="F328" s="16"/>
      <c r="G328" s="18">
        <f>G329</f>
        <v>0</v>
      </c>
      <c r="H328" s="18"/>
      <c r="I328" s="18"/>
      <c r="J328" s="18"/>
      <c r="K328" s="18"/>
      <c r="L328" s="18">
        <f>L329</f>
        <v>1985</v>
      </c>
      <c r="M328" s="18">
        <f>M329</f>
        <v>1588</v>
      </c>
    </row>
    <row r="329" spans="1:13" ht="57" customHeight="1" x14ac:dyDescent="0.25">
      <c r="A329" s="38" t="s">
        <v>3</v>
      </c>
      <c r="B329" s="16" t="s">
        <v>291</v>
      </c>
      <c r="C329" s="16">
        <v>153</v>
      </c>
      <c r="D329" s="17" t="s">
        <v>42</v>
      </c>
      <c r="E329" s="17" t="s">
        <v>61</v>
      </c>
      <c r="F329" s="16">
        <v>240</v>
      </c>
      <c r="G329" s="18">
        <v>0</v>
      </c>
      <c r="H329" s="18"/>
      <c r="I329" s="18"/>
      <c r="J329" s="18"/>
      <c r="K329" s="18"/>
      <c r="L329" s="18">
        <v>1985</v>
      </c>
      <c r="M329" s="18">
        <v>1588</v>
      </c>
    </row>
    <row r="330" spans="1:13" ht="54.75" customHeight="1" x14ac:dyDescent="0.25">
      <c r="A330" s="12" t="s">
        <v>132</v>
      </c>
      <c r="B330" s="13" t="s">
        <v>293</v>
      </c>
      <c r="C330" s="16"/>
      <c r="D330" s="17"/>
      <c r="E330" s="17"/>
      <c r="F330" s="16"/>
      <c r="G330" s="84">
        <f>G331+G335</f>
        <v>37133.700000000004</v>
      </c>
      <c r="H330" s="89"/>
      <c r="I330" s="89"/>
      <c r="J330" s="84"/>
      <c r="K330" s="15"/>
      <c r="L330" s="15">
        <f>L331+L335</f>
        <v>34469.800000000003</v>
      </c>
      <c r="M330" s="15">
        <f>M331+M335</f>
        <v>34558.800000000003</v>
      </c>
    </row>
    <row r="331" spans="1:13" ht="42" customHeight="1" x14ac:dyDescent="0.25">
      <c r="A331" s="8" t="s">
        <v>227</v>
      </c>
      <c r="B331" s="16" t="s">
        <v>378</v>
      </c>
      <c r="C331" s="16">
        <v>148</v>
      </c>
      <c r="D331" s="17" t="s">
        <v>43</v>
      </c>
      <c r="E331" s="17" t="s">
        <v>40</v>
      </c>
      <c r="F331" s="16"/>
      <c r="G331" s="71">
        <f>G332</f>
        <v>2525.3000000000002</v>
      </c>
      <c r="H331" s="83">
        <f t="shared" ref="H331:M331" si="78">H332</f>
        <v>0</v>
      </c>
      <c r="I331" s="83">
        <f t="shared" si="78"/>
        <v>0</v>
      </c>
      <c r="J331" s="83">
        <f t="shared" si="78"/>
        <v>0</v>
      </c>
      <c r="K331" s="83">
        <f t="shared" si="78"/>
        <v>0</v>
      </c>
      <c r="L331" s="83">
        <f t="shared" si="78"/>
        <v>0</v>
      </c>
      <c r="M331" s="83">
        <f t="shared" si="78"/>
        <v>0</v>
      </c>
    </row>
    <row r="332" spans="1:13" ht="55.5" customHeight="1" x14ac:dyDescent="0.25">
      <c r="A332" s="8" t="s">
        <v>305</v>
      </c>
      <c r="B332" s="16" t="s">
        <v>379</v>
      </c>
      <c r="C332" s="16">
        <v>148</v>
      </c>
      <c r="D332" s="17" t="s">
        <v>43</v>
      </c>
      <c r="E332" s="17" t="s">
        <v>40</v>
      </c>
      <c r="F332" s="16"/>
      <c r="G332" s="71">
        <f>G333</f>
        <v>2525.3000000000002</v>
      </c>
      <c r="H332" s="83">
        <f t="shared" ref="H332:M332" si="79">H333</f>
        <v>0</v>
      </c>
      <c r="I332" s="83">
        <f t="shared" si="79"/>
        <v>0</v>
      </c>
      <c r="J332" s="83">
        <f t="shared" si="79"/>
        <v>0</v>
      </c>
      <c r="K332" s="83">
        <f t="shared" si="79"/>
        <v>0</v>
      </c>
      <c r="L332" s="83">
        <f t="shared" si="79"/>
        <v>0</v>
      </c>
      <c r="M332" s="83">
        <f t="shared" si="79"/>
        <v>0</v>
      </c>
    </row>
    <row r="333" spans="1:13" ht="42.75" customHeight="1" x14ac:dyDescent="0.25">
      <c r="A333" s="8" t="s">
        <v>306</v>
      </c>
      <c r="B333" s="16" t="s">
        <v>380</v>
      </c>
      <c r="C333" s="16">
        <v>148</v>
      </c>
      <c r="D333" s="17" t="s">
        <v>43</v>
      </c>
      <c r="E333" s="17" t="s">
        <v>40</v>
      </c>
      <c r="F333" s="16"/>
      <c r="G333" s="71">
        <f>G334</f>
        <v>2525.3000000000002</v>
      </c>
      <c r="H333" s="71"/>
      <c r="I333" s="71"/>
      <c r="J333" s="71"/>
      <c r="K333" s="18"/>
      <c r="L333" s="18">
        <f>L334</f>
        <v>0</v>
      </c>
      <c r="M333" s="18">
        <f>M334</f>
        <v>0</v>
      </c>
    </row>
    <row r="334" spans="1:13" ht="33" customHeight="1" x14ac:dyDescent="0.25">
      <c r="A334" s="8" t="s">
        <v>14</v>
      </c>
      <c r="B334" s="16" t="s">
        <v>380</v>
      </c>
      <c r="C334" s="16">
        <v>148</v>
      </c>
      <c r="D334" s="17" t="s">
        <v>43</v>
      </c>
      <c r="E334" s="17" t="s">
        <v>40</v>
      </c>
      <c r="F334" s="16">
        <v>610</v>
      </c>
      <c r="G334" s="71">
        <v>2525.3000000000002</v>
      </c>
      <c r="H334" s="71"/>
      <c r="I334" s="71"/>
      <c r="J334" s="71"/>
      <c r="K334" s="18"/>
      <c r="L334" s="18">
        <v>0</v>
      </c>
      <c r="M334" s="18">
        <v>0</v>
      </c>
    </row>
    <row r="335" spans="1:13" ht="30.75" customHeight="1" x14ac:dyDescent="0.25">
      <c r="A335" s="8" t="s">
        <v>119</v>
      </c>
      <c r="B335" s="16" t="s">
        <v>141</v>
      </c>
      <c r="C335" s="16">
        <v>148</v>
      </c>
      <c r="D335" s="17" t="s">
        <v>43</v>
      </c>
      <c r="E335" s="17" t="s">
        <v>40</v>
      </c>
      <c r="F335" s="13"/>
      <c r="G335" s="18">
        <f>G336+G341+G344+G349+G354+G359</f>
        <v>34608.400000000001</v>
      </c>
      <c r="H335" s="18">
        <f t="shared" ref="H335:M335" si="80">H336+H341+H344+H349+H354+H359</f>
        <v>0</v>
      </c>
      <c r="I335" s="18">
        <f t="shared" si="80"/>
        <v>0</v>
      </c>
      <c r="J335" s="18">
        <f t="shared" si="80"/>
        <v>0</v>
      </c>
      <c r="K335" s="18">
        <f t="shared" si="80"/>
        <v>0</v>
      </c>
      <c r="L335" s="18">
        <f t="shared" si="80"/>
        <v>34469.800000000003</v>
      </c>
      <c r="M335" s="18">
        <f t="shared" si="80"/>
        <v>34558.800000000003</v>
      </c>
    </row>
    <row r="336" spans="1:13" ht="40.5" customHeight="1" x14ac:dyDescent="0.25">
      <c r="A336" s="8" t="s">
        <v>294</v>
      </c>
      <c r="B336" s="16" t="s">
        <v>142</v>
      </c>
      <c r="C336" s="16">
        <v>148</v>
      </c>
      <c r="D336" s="17" t="s">
        <v>43</v>
      </c>
      <c r="E336" s="17" t="s">
        <v>40</v>
      </c>
      <c r="F336" s="16"/>
      <c r="G336" s="18">
        <f>G337+G339</f>
        <v>3169.3999999999996</v>
      </c>
      <c r="H336" s="18">
        <f t="shared" ref="H336:M336" si="81">H337+H339</f>
        <v>0</v>
      </c>
      <c r="I336" s="18">
        <f t="shared" si="81"/>
        <v>0</v>
      </c>
      <c r="J336" s="18">
        <f t="shared" si="81"/>
        <v>0</v>
      </c>
      <c r="K336" s="18">
        <f t="shared" si="81"/>
        <v>0</v>
      </c>
      <c r="L336" s="18">
        <f t="shared" si="81"/>
        <v>3300.3999999999996</v>
      </c>
      <c r="M336" s="18">
        <f t="shared" si="81"/>
        <v>3300.3999999999996</v>
      </c>
    </row>
    <row r="337" spans="1:13" x14ac:dyDescent="0.25">
      <c r="A337" s="8" t="s">
        <v>31</v>
      </c>
      <c r="B337" s="16" t="s">
        <v>295</v>
      </c>
      <c r="C337" s="16">
        <v>148</v>
      </c>
      <c r="D337" s="17" t="s">
        <v>43</v>
      </c>
      <c r="E337" s="17" t="s">
        <v>40</v>
      </c>
      <c r="F337" s="16"/>
      <c r="G337" s="18">
        <f>G338</f>
        <v>1694.8</v>
      </c>
      <c r="H337" s="18"/>
      <c r="I337" s="18"/>
      <c r="J337" s="18"/>
      <c r="K337" s="18"/>
      <c r="L337" s="18">
        <f>L338</f>
        <v>1825.8</v>
      </c>
      <c r="M337" s="18">
        <f>M338</f>
        <v>1825.8</v>
      </c>
    </row>
    <row r="338" spans="1:13" ht="25.5" x14ac:dyDescent="0.25">
      <c r="A338" s="8" t="s">
        <v>14</v>
      </c>
      <c r="B338" s="16" t="s">
        <v>295</v>
      </c>
      <c r="C338" s="16">
        <v>148</v>
      </c>
      <c r="D338" s="17" t="s">
        <v>43</v>
      </c>
      <c r="E338" s="17" t="s">
        <v>40</v>
      </c>
      <c r="F338" s="16">
        <v>610</v>
      </c>
      <c r="G338" s="18">
        <v>1694.8</v>
      </c>
      <c r="H338" s="18"/>
      <c r="I338" s="18"/>
      <c r="J338" s="18"/>
      <c r="K338" s="18"/>
      <c r="L338" s="18">
        <v>1825.8</v>
      </c>
      <c r="M338" s="18">
        <v>1825.8</v>
      </c>
    </row>
    <row r="339" spans="1:13" ht="55.5" customHeight="1" x14ac:dyDescent="0.25">
      <c r="A339" s="8" t="s">
        <v>15</v>
      </c>
      <c r="B339" s="16" t="s">
        <v>143</v>
      </c>
      <c r="C339" s="16">
        <v>148</v>
      </c>
      <c r="D339" s="17" t="s">
        <v>43</v>
      </c>
      <c r="E339" s="17" t="s">
        <v>40</v>
      </c>
      <c r="F339" s="16"/>
      <c r="G339" s="18">
        <f>G340</f>
        <v>1474.6</v>
      </c>
      <c r="H339" s="18"/>
      <c r="I339" s="18"/>
      <c r="J339" s="18"/>
      <c r="K339" s="18"/>
      <c r="L339" s="18">
        <f>L340</f>
        <v>1474.6</v>
      </c>
      <c r="M339" s="18">
        <f>M340</f>
        <v>1474.6</v>
      </c>
    </row>
    <row r="340" spans="1:13" ht="25.5" x14ac:dyDescent="0.25">
      <c r="A340" s="8" t="s">
        <v>14</v>
      </c>
      <c r="B340" s="16" t="s">
        <v>143</v>
      </c>
      <c r="C340" s="16">
        <v>148</v>
      </c>
      <c r="D340" s="17" t="s">
        <v>43</v>
      </c>
      <c r="E340" s="17" t="s">
        <v>40</v>
      </c>
      <c r="F340" s="16">
        <v>610</v>
      </c>
      <c r="G340" s="18">
        <v>1474.6</v>
      </c>
      <c r="H340" s="18"/>
      <c r="I340" s="18"/>
      <c r="J340" s="18"/>
      <c r="K340" s="18"/>
      <c r="L340" s="18">
        <v>1474.6</v>
      </c>
      <c r="M340" s="18">
        <v>1474.6</v>
      </c>
    </row>
    <row r="341" spans="1:13" ht="57" customHeight="1" x14ac:dyDescent="0.25">
      <c r="A341" s="10" t="s">
        <v>344</v>
      </c>
      <c r="B341" s="17" t="s">
        <v>144</v>
      </c>
      <c r="C341" s="16">
        <v>148</v>
      </c>
      <c r="D341" s="17" t="s">
        <v>40</v>
      </c>
      <c r="E341" s="17" t="s">
        <v>68</v>
      </c>
      <c r="F341" s="16"/>
      <c r="G341" s="18">
        <f>G342</f>
        <v>112.6</v>
      </c>
      <c r="H341" s="18">
        <f t="shared" ref="H341:M341" si="82">H342</f>
        <v>0</v>
      </c>
      <c r="I341" s="18">
        <f t="shared" si="82"/>
        <v>0</v>
      </c>
      <c r="J341" s="18">
        <f t="shared" si="82"/>
        <v>0</v>
      </c>
      <c r="K341" s="18">
        <f t="shared" si="82"/>
        <v>0</v>
      </c>
      <c r="L341" s="18">
        <f t="shared" si="82"/>
        <v>112.6</v>
      </c>
      <c r="M341" s="18">
        <f t="shared" si="82"/>
        <v>112.6</v>
      </c>
    </row>
    <row r="342" spans="1:13" ht="32.25" customHeight="1" x14ac:dyDescent="0.25">
      <c r="A342" s="10" t="s">
        <v>32</v>
      </c>
      <c r="B342" s="17" t="s">
        <v>296</v>
      </c>
      <c r="C342" s="16">
        <v>148</v>
      </c>
      <c r="D342" s="17" t="s">
        <v>40</v>
      </c>
      <c r="E342" s="17" t="s">
        <v>68</v>
      </c>
      <c r="F342" s="16"/>
      <c r="G342" s="18">
        <f>G343</f>
        <v>112.6</v>
      </c>
      <c r="H342" s="18"/>
      <c r="I342" s="18"/>
      <c r="J342" s="18"/>
      <c r="K342" s="18"/>
      <c r="L342" s="18">
        <f>L343</f>
        <v>112.6</v>
      </c>
      <c r="M342" s="18">
        <f>M343</f>
        <v>112.6</v>
      </c>
    </row>
    <row r="343" spans="1:13" ht="26.25" customHeight="1" x14ac:dyDescent="0.25">
      <c r="A343" s="8" t="s">
        <v>14</v>
      </c>
      <c r="B343" s="17" t="s">
        <v>296</v>
      </c>
      <c r="C343" s="16">
        <v>148</v>
      </c>
      <c r="D343" s="17" t="s">
        <v>40</v>
      </c>
      <c r="E343" s="17" t="s">
        <v>68</v>
      </c>
      <c r="F343" s="16">
        <v>610</v>
      </c>
      <c r="G343" s="18">
        <v>112.6</v>
      </c>
      <c r="H343" s="18"/>
      <c r="I343" s="18"/>
      <c r="J343" s="18"/>
      <c r="K343" s="18"/>
      <c r="L343" s="18">
        <v>112.6</v>
      </c>
      <c r="M343" s="18">
        <v>112.6</v>
      </c>
    </row>
    <row r="344" spans="1:13" ht="79.5" customHeight="1" x14ac:dyDescent="0.25">
      <c r="A344" s="10" t="s">
        <v>345</v>
      </c>
      <c r="B344" s="17" t="s">
        <v>396</v>
      </c>
      <c r="C344" s="16">
        <v>148</v>
      </c>
      <c r="D344" s="17" t="s">
        <v>38</v>
      </c>
      <c r="E344" s="17" t="s">
        <v>42</v>
      </c>
      <c r="F344" s="16"/>
      <c r="G344" s="18">
        <f>G345+G347</f>
        <v>5565.5</v>
      </c>
      <c r="H344" s="18">
        <f t="shared" ref="H344:M344" si="83">H345+H347</f>
        <v>0</v>
      </c>
      <c r="I344" s="18">
        <f t="shared" si="83"/>
        <v>0</v>
      </c>
      <c r="J344" s="18">
        <f t="shared" si="83"/>
        <v>0</v>
      </c>
      <c r="K344" s="18">
        <f t="shared" si="83"/>
        <v>0</v>
      </c>
      <c r="L344" s="18">
        <f t="shared" si="83"/>
        <v>5476.5</v>
      </c>
      <c r="M344" s="18">
        <f t="shared" si="83"/>
        <v>5565.5</v>
      </c>
    </row>
    <row r="345" spans="1:13" ht="30.75" customHeight="1" x14ac:dyDescent="0.25">
      <c r="A345" s="8" t="s">
        <v>22</v>
      </c>
      <c r="B345" s="17" t="s">
        <v>297</v>
      </c>
      <c r="C345" s="16">
        <v>148</v>
      </c>
      <c r="D345" s="17" t="s">
        <v>38</v>
      </c>
      <c r="E345" s="17" t="s">
        <v>42</v>
      </c>
      <c r="F345" s="16"/>
      <c r="G345" s="18">
        <f>G346</f>
        <v>2877.2</v>
      </c>
      <c r="H345" s="18"/>
      <c r="I345" s="18"/>
      <c r="J345" s="18"/>
      <c r="K345" s="18"/>
      <c r="L345" s="18">
        <f>L346</f>
        <v>2788.2</v>
      </c>
      <c r="M345" s="18">
        <f>M346</f>
        <v>2877.2</v>
      </c>
    </row>
    <row r="346" spans="1:13" ht="29.25" customHeight="1" x14ac:dyDescent="0.25">
      <c r="A346" s="8" t="s">
        <v>19</v>
      </c>
      <c r="B346" s="17" t="s">
        <v>297</v>
      </c>
      <c r="C346" s="16">
        <v>148</v>
      </c>
      <c r="D346" s="17" t="s">
        <v>38</v>
      </c>
      <c r="E346" s="17" t="s">
        <v>42</v>
      </c>
      <c r="F346" s="16">
        <v>610</v>
      </c>
      <c r="G346" s="18">
        <v>2877.2</v>
      </c>
      <c r="H346" s="18"/>
      <c r="I346" s="18"/>
      <c r="J346" s="18"/>
      <c r="K346" s="18"/>
      <c r="L346" s="18">
        <v>2788.2</v>
      </c>
      <c r="M346" s="18">
        <v>2877.2</v>
      </c>
    </row>
    <row r="347" spans="1:13" ht="56.25" customHeight="1" x14ac:dyDescent="0.25">
      <c r="A347" s="8" t="s">
        <v>15</v>
      </c>
      <c r="B347" s="17" t="s">
        <v>298</v>
      </c>
      <c r="C347" s="16">
        <v>148</v>
      </c>
      <c r="D347" s="17" t="s">
        <v>38</v>
      </c>
      <c r="E347" s="17" t="s">
        <v>42</v>
      </c>
      <c r="F347" s="16"/>
      <c r="G347" s="18">
        <f>G348</f>
        <v>2688.3</v>
      </c>
      <c r="H347" s="18"/>
      <c r="I347" s="18"/>
      <c r="J347" s="18"/>
      <c r="K347" s="18"/>
      <c r="L347" s="18">
        <f>L348</f>
        <v>2688.3</v>
      </c>
      <c r="M347" s="18">
        <f>M348</f>
        <v>2688.3</v>
      </c>
    </row>
    <row r="348" spans="1:13" ht="30" customHeight="1" x14ac:dyDescent="0.25">
      <c r="A348" s="8" t="s">
        <v>14</v>
      </c>
      <c r="B348" s="17" t="s">
        <v>298</v>
      </c>
      <c r="C348" s="16">
        <v>148</v>
      </c>
      <c r="D348" s="17" t="s">
        <v>38</v>
      </c>
      <c r="E348" s="17" t="s">
        <v>42</v>
      </c>
      <c r="F348" s="16">
        <v>610</v>
      </c>
      <c r="G348" s="18">
        <v>2688.3</v>
      </c>
      <c r="H348" s="18"/>
      <c r="I348" s="18"/>
      <c r="J348" s="18"/>
      <c r="K348" s="18"/>
      <c r="L348" s="18">
        <v>2688.3</v>
      </c>
      <c r="M348" s="18">
        <v>2688.3</v>
      </c>
    </row>
    <row r="349" spans="1:13" ht="69.75" customHeight="1" x14ac:dyDescent="0.25">
      <c r="A349" s="8" t="s">
        <v>397</v>
      </c>
      <c r="B349" s="16" t="s">
        <v>299</v>
      </c>
      <c r="C349" s="16">
        <v>148</v>
      </c>
      <c r="D349" s="17" t="s">
        <v>43</v>
      </c>
      <c r="E349" s="17" t="s">
        <v>40</v>
      </c>
      <c r="F349" s="16"/>
      <c r="G349" s="18">
        <f>G350+G352</f>
        <v>15075.900000000001</v>
      </c>
      <c r="H349" s="18">
        <f t="shared" ref="H349:M349" si="84">H350+H352</f>
        <v>0</v>
      </c>
      <c r="I349" s="18">
        <f t="shared" si="84"/>
        <v>0</v>
      </c>
      <c r="J349" s="18">
        <f t="shared" si="84"/>
        <v>0</v>
      </c>
      <c r="K349" s="18">
        <f t="shared" si="84"/>
        <v>0</v>
      </c>
      <c r="L349" s="18">
        <f t="shared" si="84"/>
        <v>15273.3</v>
      </c>
      <c r="M349" s="18">
        <f t="shared" si="84"/>
        <v>15273.3</v>
      </c>
    </row>
    <row r="350" spans="1:13" ht="20.25" customHeight="1" x14ac:dyDescent="0.25">
      <c r="A350" s="8" t="s">
        <v>31</v>
      </c>
      <c r="B350" s="16" t="s">
        <v>300</v>
      </c>
      <c r="C350" s="16">
        <v>148</v>
      </c>
      <c r="D350" s="17" t="s">
        <v>43</v>
      </c>
      <c r="E350" s="17" t="s">
        <v>40</v>
      </c>
      <c r="F350" s="16"/>
      <c r="G350" s="18">
        <f>G351</f>
        <v>9631.2000000000007</v>
      </c>
      <c r="H350" s="18"/>
      <c r="I350" s="18"/>
      <c r="J350" s="18"/>
      <c r="K350" s="18"/>
      <c r="L350" s="18">
        <f>L351</f>
        <v>9828.6</v>
      </c>
      <c r="M350" s="18">
        <f>M351</f>
        <v>9828.6</v>
      </c>
    </row>
    <row r="351" spans="1:13" ht="29.25" customHeight="1" x14ac:dyDescent="0.25">
      <c r="A351" s="8" t="s">
        <v>14</v>
      </c>
      <c r="B351" s="16" t="s">
        <v>300</v>
      </c>
      <c r="C351" s="16">
        <v>148</v>
      </c>
      <c r="D351" s="17" t="s">
        <v>43</v>
      </c>
      <c r="E351" s="17" t="s">
        <v>40</v>
      </c>
      <c r="F351" s="16">
        <v>610</v>
      </c>
      <c r="G351" s="18">
        <v>9631.2000000000007</v>
      </c>
      <c r="H351" s="18"/>
      <c r="I351" s="18"/>
      <c r="J351" s="18"/>
      <c r="K351" s="18"/>
      <c r="L351" s="18">
        <v>9828.6</v>
      </c>
      <c r="M351" s="18">
        <v>9828.6</v>
      </c>
    </row>
    <row r="352" spans="1:13" ht="65.25" customHeight="1" x14ac:dyDescent="0.25">
      <c r="A352" s="8" t="s">
        <v>15</v>
      </c>
      <c r="B352" s="16" t="s">
        <v>301</v>
      </c>
      <c r="C352" s="16">
        <v>148</v>
      </c>
      <c r="D352" s="17" t="s">
        <v>43</v>
      </c>
      <c r="E352" s="17" t="s">
        <v>40</v>
      </c>
      <c r="F352" s="16"/>
      <c r="G352" s="18">
        <f>G353</f>
        <v>5444.7</v>
      </c>
      <c r="H352" s="18"/>
      <c r="I352" s="18"/>
      <c r="J352" s="18"/>
      <c r="K352" s="18"/>
      <c r="L352" s="18">
        <f>L353</f>
        <v>5444.7</v>
      </c>
      <c r="M352" s="18">
        <f>M353</f>
        <v>5444.7</v>
      </c>
    </row>
    <row r="353" spans="1:13" ht="31.5" customHeight="1" x14ac:dyDescent="0.25">
      <c r="A353" s="8" t="s">
        <v>14</v>
      </c>
      <c r="B353" s="16" t="s">
        <v>301</v>
      </c>
      <c r="C353" s="16">
        <v>148</v>
      </c>
      <c r="D353" s="17" t="s">
        <v>43</v>
      </c>
      <c r="E353" s="17" t="s">
        <v>40</v>
      </c>
      <c r="F353" s="16">
        <v>610</v>
      </c>
      <c r="G353" s="18">
        <v>5444.7</v>
      </c>
      <c r="H353" s="18"/>
      <c r="I353" s="18"/>
      <c r="J353" s="18"/>
      <c r="K353" s="18"/>
      <c r="L353" s="18">
        <v>5444.7</v>
      </c>
      <c r="M353" s="18">
        <v>5444.7</v>
      </c>
    </row>
    <row r="354" spans="1:13" ht="56.25" customHeight="1" x14ac:dyDescent="0.25">
      <c r="A354" s="8" t="s">
        <v>427</v>
      </c>
      <c r="B354" s="16" t="s">
        <v>302</v>
      </c>
      <c r="C354" s="16">
        <v>148</v>
      </c>
      <c r="D354" s="17" t="s">
        <v>43</v>
      </c>
      <c r="E354" s="17" t="s">
        <v>40</v>
      </c>
      <c r="F354" s="16"/>
      <c r="G354" s="18">
        <f>G355+G357</f>
        <v>10307</v>
      </c>
      <c r="H354" s="18">
        <f t="shared" ref="H354:M354" si="85">H355+H357</f>
        <v>0</v>
      </c>
      <c r="I354" s="18">
        <f t="shared" si="85"/>
        <v>0</v>
      </c>
      <c r="J354" s="18">
        <f t="shared" si="85"/>
        <v>0</v>
      </c>
      <c r="K354" s="18">
        <f t="shared" si="85"/>
        <v>0</v>
      </c>
      <c r="L354" s="18">
        <f t="shared" si="85"/>
        <v>10307</v>
      </c>
      <c r="M354" s="18">
        <f t="shared" si="85"/>
        <v>10307</v>
      </c>
    </row>
    <row r="355" spans="1:13" ht="25.5" customHeight="1" x14ac:dyDescent="0.25">
      <c r="A355" s="8" t="s">
        <v>31</v>
      </c>
      <c r="B355" s="16" t="s">
        <v>303</v>
      </c>
      <c r="C355" s="16">
        <v>148</v>
      </c>
      <c r="D355" s="17" t="s">
        <v>43</v>
      </c>
      <c r="E355" s="17" t="s">
        <v>40</v>
      </c>
      <c r="F355" s="16"/>
      <c r="G355" s="18">
        <f>G356</f>
        <v>5668.7</v>
      </c>
      <c r="H355" s="18"/>
      <c r="I355" s="18"/>
      <c r="J355" s="18"/>
      <c r="K355" s="18"/>
      <c r="L355" s="18">
        <f>L356</f>
        <v>5668.7</v>
      </c>
      <c r="M355" s="18">
        <f>M356</f>
        <v>5668.7</v>
      </c>
    </row>
    <row r="356" spans="1:13" ht="32.25" customHeight="1" x14ac:dyDescent="0.25">
      <c r="A356" s="8" t="s">
        <v>14</v>
      </c>
      <c r="B356" s="16" t="s">
        <v>303</v>
      </c>
      <c r="C356" s="16">
        <v>148</v>
      </c>
      <c r="D356" s="17" t="s">
        <v>43</v>
      </c>
      <c r="E356" s="17" t="s">
        <v>40</v>
      </c>
      <c r="F356" s="16">
        <v>610</v>
      </c>
      <c r="G356" s="18">
        <v>5668.7</v>
      </c>
      <c r="H356" s="18"/>
      <c r="I356" s="18"/>
      <c r="J356" s="18"/>
      <c r="K356" s="18"/>
      <c r="L356" s="18">
        <v>5668.7</v>
      </c>
      <c r="M356" s="18">
        <v>5668.7</v>
      </c>
    </row>
    <row r="357" spans="1:13" ht="52.5" customHeight="1" x14ac:dyDescent="0.25">
      <c r="A357" s="8" t="s">
        <v>15</v>
      </c>
      <c r="B357" s="16" t="s">
        <v>304</v>
      </c>
      <c r="C357" s="16">
        <v>148</v>
      </c>
      <c r="D357" s="17" t="s">
        <v>43</v>
      </c>
      <c r="E357" s="17" t="s">
        <v>40</v>
      </c>
      <c r="F357" s="16"/>
      <c r="G357" s="18">
        <f>G358</f>
        <v>4638.3</v>
      </c>
      <c r="H357" s="18"/>
      <c r="I357" s="18"/>
      <c r="J357" s="18"/>
      <c r="K357" s="18"/>
      <c r="L357" s="18">
        <f>L358</f>
        <v>4638.3</v>
      </c>
      <c r="M357" s="18">
        <f>M358</f>
        <v>4638.3</v>
      </c>
    </row>
    <row r="358" spans="1:13" ht="32.25" customHeight="1" x14ac:dyDescent="0.25">
      <c r="A358" s="73" t="s">
        <v>14</v>
      </c>
      <c r="B358" s="52" t="s">
        <v>304</v>
      </c>
      <c r="C358" s="52">
        <v>148</v>
      </c>
      <c r="D358" s="53" t="s">
        <v>43</v>
      </c>
      <c r="E358" s="53" t="s">
        <v>40</v>
      </c>
      <c r="F358" s="52">
        <v>610</v>
      </c>
      <c r="G358" s="54">
        <v>4638.3</v>
      </c>
      <c r="H358" s="54"/>
      <c r="I358" s="54"/>
      <c r="J358" s="54"/>
      <c r="K358" s="54"/>
      <c r="L358" s="54">
        <v>4638.3</v>
      </c>
      <c r="M358" s="54">
        <v>4638.3</v>
      </c>
    </row>
    <row r="359" spans="1:13" ht="80.25" customHeight="1" x14ac:dyDescent="0.25">
      <c r="A359" s="10" t="s">
        <v>307</v>
      </c>
      <c r="B359" s="16" t="s">
        <v>308</v>
      </c>
      <c r="C359" s="16">
        <v>148</v>
      </c>
      <c r="D359" s="17" t="s">
        <v>43</v>
      </c>
      <c r="E359" s="17" t="s">
        <v>40</v>
      </c>
      <c r="F359" s="16"/>
      <c r="G359" s="18">
        <f>G360</f>
        <v>378</v>
      </c>
      <c r="H359" s="18"/>
      <c r="I359" s="18"/>
      <c r="J359" s="18"/>
      <c r="K359" s="18"/>
      <c r="L359" s="18">
        <f>L360</f>
        <v>0</v>
      </c>
      <c r="M359" s="18">
        <f>M360</f>
        <v>0</v>
      </c>
    </row>
    <row r="360" spans="1:13" ht="28.5" customHeight="1" x14ac:dyDescent="0.25">
      <c r="A360" s="10" t="s">
        <v>428</v>
      </c>
      <c r="B360" s="16" t="s">
        <v>309</v>
      </c>
      <c r="C360" s="16">
        <v>148</v>
      </c>
      <c r="D360" s="17" t="s">
        <v>43</v>
      </c>
      <c r="E360" s="17" t="s">
        <v>40</v>
      </c>
      <c r="F360" s="16"/>
      <c r="G360" s="18">
        <f>G361</f>
        <v>378</v>
      </c>
      <c r="H360" s="18"/>
      <c r="I360" s="18"/>
      <c r="J360" s="18"/>
      <c r="K360" s="18"/>
      <c r="L360" s="18">
        <f>L361</f>
        <v>0</v>
      </c>
      <c r="M360" s="18">
        <f>M361</f>
        <v>0</v>
      </c>
    </row>
    <row r="361" spans="1:13" ht="30" customHeight="1" x14ac:dyDescent="0.25">
      <c r="A361" s="10" t="s">
        <v>14</v>
      </c>
      <c r="B361" s="16" t="s">
        <v>309</v>
      </c>
      <c r="C361" s="16">
        <v>148</v>
      </c>
      <c r="D361" s="17" t="s">
        <v>43</v>
      </c>
      <c r="E361" s="17" t="s">
        <v>40</v>
      </c>
      <c r="F361" s="16">
        <v>610</v>
      </c>
      <c r="G361" s="18">
        <v>378</v>
      </c>
      <c r="H361" s="18"/>
      <c r="I361" s="18"/>
      <c r="J361" s="18"/>
      <c r="K361" s="18"/>
      <c r="L361" s="18">
        <v>0</v>
      </c>
      <c r="M361" s="18">
        <v>0</v>
      </c>
    </row>
    <row r="362" spans="1:13" ht="81" customHeight="1" x14ac:dyDescent="0.25">
      <c r="A362" s="12" t="s">
        <v>310</v>
      </c>
      <c r="B362" s="13" t="s">
        <v>311</v>
      </c>
      <c r="C362" s="16"/>
      <c r="D362" s="17"/>
      <c r="E362" s="17"/>
      <c r="F362" s="16"/>
      <c r="G362" s="79">
        <f>G363+G375</f>
        <v>75953.599999999991</v>
      </c>
      <c r="H362" s="79">
        <f t="shared" ref="H362:M362" si="86">H363+H375</f>
        <v>0</v>
      </c>
      <c r="I362" s="79">
        <f t="shared" si="86"/>
        <v>0</v>
      </c>
      <c r="J362" s="79">
        <f t="shared" si="86"/>
        <v>0</v>
      </c>
      <c r="K362" s="79">
        <f t="shared" si="86"/>
        <v>0</v>
      </c>
      <c r="L362" s="79">
        <f t="shared" si="86"/>
        <v>6063.9000000000005</v>
      </c>
      <c r="M362" s="79">
        <f t="shared" si="86"/>
        <v>1854.6</v>
      </c>
    </row>
    <row r="363" spans="1:13" ht="39.75" customHeight="1" x14ac:dyDescent="0.25">
      <c r="A363" s="8" t="s">
        <v>227</v>
      </c>
      <c r="B363" s="16" t="s">
        <v>355</v>
      </c>
      <c r="C363" s="16"/>
      <c r="D363" s="17"/>
      <c r="E363" s="17"/>
      <c r="F363" s="16"/>
      <c r="G363" s="77">
        <f>G364+G369</f>
        <v>68558.299999999988</v>
      </c>
      <c r="H363" s="77">
        <f t="shared" ref="H363:M363" si="87">H364+H369</f>
        <v>0</v>
      </c>
      <c r="I363" s="77">
        <f t="shared" si="87"/>
        <v>0</v>
      </c>
      <c r="J363" s="77">
        <f t="shared" si="87"/>
        <v>0</v>
      </c>
      <c r="K363" s="77">
        <f t="shared" si="87"/>
        <v>0</v>
      </c>
      <c r="L363" s="77">
        <f t="shared" si="87"/>
        <v>5403.9000000000005</v>
      </c>
      <c r="M363" s="77">
        <f t="shared" si="87"/>
        <v>494.8</v>
      </c>
    </row>
    <row r="364" spans="1:13" ht="55.5" customHeight="1" x14ac:dyDescent="0.25">
      <c r="A364" s="8" t="s">
        <v>354</v>
      </c>
      <c r="B364" s="16" t="s">
        <v>356</v>
      </c>
      <c r="C364" s="16">
        <v>148</v>
      </c>
      <c r="D364" s="17" t="s">
        <v>61</v>
      </c>
      <c r="E364" s="17" t="s">
        <v>42</v>
      </c>
      <c r="F364" s="16"/>
      <c r="G364" s="77">
        <f>G365+G367</f>
        <v>2621.7</v>
      </c>
      <c r="H364" s="77">
        <f t="shared" ref="H364:M364" si="88">H365+H367</f>
        <v>0</v>
      </c>
      <c r="I364" s="77">
        <f t="shared" si="88"/>
        <v>0</v>
      </c>
      <c r="J364" s="77">
        <f t="shared" si="88"/>
        <v>0</v>
      </c>
      <c r="K364" s="77">
        <f t="shared" si="88"/>
        <v>0</v>
      </c>
      <c r="L364" s="77">
        <f t="shared" si="88"/>
        <v>494.8</v>
      </c>
      <c r="M364" s="77">
        <f t="shared" si="88"/>
        <v>494.8</v>
      </c>
    </row>
    <row r="365" spans="1:13" ht="31.5" customHeight="1" x14ac:dyDescent="0.25">
      <c r="A365" s="8" t="s">
        <v>24</v>
      </c>
      <c r="B365" s="16" t="s">
        <v>357</v>
      </c>
      <c r="C365" s="16">
        <v>148</v>
      </c>
      <c r="D365" s="17" t="s">
        <v>61</v>
      </c>
      <c r="E365" s="17" t="s">
        <v>42</v>
      </c>
      <c r="F365" s="16"/>
      <c r="G365" s="77">
        <f>G366</f>
        <v>581.4</v>
      </c>
      <c r="H365" s="77"/>
      <c r="I365" s="77"/>
      <c r="J365" s="77"/>
      <c r="K365" s="77"/>
      <c r="L365" s="77">
        <f>L366</f>
        <v>494.8</v>
      </c>
      <c r="M365" s="77">
        <f>M366</f>
        <v>494.8</v>
      </c>
    </row>
    <row r="366" spans="1:13" ht="47.25" customHeight="1" x14ac:dyDescent="0.25">
      <c r="A366" s="8" t="s">
        <v>334</v>
      </c>
      <c r="B366" s="16" t="s">
        <v>357</v>
      </c>
      <c r="C366" s="16">
        <v>148</v>
      </c>
      <c r="D366" s="17" t="s">
        <v>61</v>
      </c>
      <c r="E366" s="17" t="s">
        <v>42</v>
      </c>
      <c r="F366" s="16">
        <v>320</v>
      </c>
      <c r="G366" s="77">
        <v>581.4</v>
      </c>
      <c r="H366" s="77"/>
      <c r="I366" s="77"/>
      <c r="J366" s="77"/>
      <c r="K366" s="77"/>
      <c r="L366" s="77">
        <v>494.8</v>
      </c>
      <c r="M366" s="77">
        <v>494.8</v>
      </c>
    </row>
    <row r="367" spans="1:13" ht="55.5" customHeight="1" x14ac:dyDescent="0.25">
      <c r="A367" s="8" t="s">
        <v>336</v>
      </c>
      <c r="B367" s="16" t="s">
        <v>358</v>
      </c>
      <c r="C367" s="16">
        <v>148</v>
      </c>
      <c r="D367" s="17" t="s">
        <v>61</v>
      </c>
      <c r="E367" s="17" t="s">
        <v>42</v>
      </c>
      <c r="F367" s="16"/>
      <c r="G367" s="77">
        <f>G368</f>
        <v>2040.3</v>
      </c>
      <c r="H367" s="77"/>
      <c r="I367" s="77"/>
      <c r="J367" s="77"/>
      <c r="K367" s="77"/>
      <c r="L367" s="77">
        <f>L368</f>
        <v>0</v>
      </c>
      <c r="M367" s="77">
        <f>M368</f>
        <v>0</v>
      </c>
    </row>
    <row r="368" spans="1:13" ht="45" customHeight="1" x14ac:dyDescent="0.25">
      <c r="A368" s="8" t="s">
        <v>334</v>
      </c>
      <c r="B368" s="16" t="s">
        <v>358</v>
      </c>
      <c r="C368" s="16">
        <v>148</v>
      </c>
      <c r="D368" s="17" t="s">
        <v>61</v>
      </c>
      <c r="E368" s="17" t="s">
        <v>42</v>
      </c>
      <c r="F368" s="16">
        <v>320</v>
      </c>
      <c r="G368" s="77">
        <v>2040.3</v>
      </c>
      <c r="H368" s="77"/>
      <c r="I368" s="77"/>
      <c r="J368" s="77"/>
      <c r="K368" s="77"/>
      <c r="L368" s="77">
        <v>0</v>
      </c>
      <c r="M368" s="77">
        <v>0</v>
      </c>
    </row>
    <row r="369" spans="1:13" ht="41.25" customHeight="1" x14ac:dyDescent="0.25">
      <c r="A369" s="8" t="s">
        <v>359</v>
      </c>
      <c r="B369" s="16" t="s">
        <v>360</v>
      </c>
      <c r="C369" s="16">
        <v>148</v>
      </c>
      <c r="D369" s="17" t="s">
        <v>41</v>
      </c>
      <c r="E369" s="17" t="s">
        <v>45</v>
      </c>
      <c r="F369" s="16"/>
      <c r="G369" s="77">
        <f>G370+G373</f>
        <v>65936.599999999991</v>
      </c>
      <c r="H369" s="77">
        <f t="shared" ref="H369:M369" si="89">H370+H373</f>
        <v>0</v>
      </c>
      <c r="I369" s="77">
        <f t="shared" si="89"/>
        <v>0</v>
      </c>
      <c r="J369" s="77">
        <f t="shared" si="89"/>
        <v>0</v>
      </c>
      <c r="K369" s="77">
        <f t="shared" si="89"/>
        <v>0</v>
      </c>
      <c r="L369" s="77">
        <f t="shared" si="89"/>
        <v>4909.1000000000004</v>
      </c>
      <c r="M369" s="77">
        <f t="shared" si="89"/>
        <v>0</v>
      </c>
    </row>
    <row r="370" spans="1:13" ht="42.75" customHeight="1" x14ac:dyDescent="0.25">
      <c r="A370" s="8" t="s">
        <v>72</v>
      </c>
      <c r="B370" s="16" t="s">
        <v>398</v>
      </c>
      <c r="C370" s="16">
        <v>148</v>
      </c>
      <c r="D370" s="17" t="s">
        <v>41</v>
      </c>
      <c r="E370" s="17" t="s">
        <v>45</v>
      </c>
      <c r="F370" s="16"/>
      <c r="G370" s="77">
        <f>G371+G372</f>
        <v>51997.2</v>
      </c>
      <c r="H370" s="77"/>
      <c r="I370" s="77"/>
      <c r="J370" s="77"/>
      <c r="K370" s="77"/>
      <c r="L370" s="77">
        <f>L371+L372</f>
        <v>0</v>
      </c>
      <c r="M370" s="77">
        <f>M371+M372</f>
        <v>0</v>
      </c>
    </row>
    <row r="371" spans="1:13" ht="58.5" customHeight="1" x14ac:dyDescent="0.25">
      <c r="A371" s="8" t="s">
        <v>2</v>
      </c>
      <c r="B371" s="16" t="s">
        <v>398</v>
      </c>
      <c r="C371" s="16">
        <v>148</v>
      </c>
      <c r="D371" s="17" t="s">
        <v>41</v>
      </c>
      <c r="E371" s="17" t="s">
        <v>45</v>
      </c>
      <c r="F371" s="16">
        <v>240</v>
      </c>
      <c r="G371" s="77">
        <v>4000</v>
      </c>
      <c r="H371" s="77"/>
      <c r="I371" s="77"/>
      <c r="J371" s="77"/>
      <c r="K371" s="77"/>
      <c r="L371" s="77">
        <v>0</v>
      </c>
      <c r="M371" s="77">
        <v>0</v>
      </c>
    </row>
    <row r="372" spans="1:13" ht="20.25" customHeight="1" x14ac:dyDescent="0.25">
      <c r="A372" s="8" t="s">
        <v>34</v>
      </c>
      <c r="B372" s="16" t="s">
        <v>398</v>
      </c>
      <c r="C372" s="16">
        <v>148</v>
      </c>
      <c r="D372" s="17" t="s">
        <v>41</v>
      </c>
      <c r="E372" s="17" t="s">
        <v>45</v>
      </c>
      <c r="F372" s="16">
        <v>410</v>
      </c>
      <c r="G372" s="77">
        <v>47997.2</v>
      </c>
      <c r="H372" s="77"/>
      <c r="I372" s="77"/>
      <c r="J372" s="77"/>
      <c r="K372" s="77"/>
      <c r="L372" s="77">
        <v>0</v>
      </c>
      <c r="M372" s="77">
        <v>0</v>
      </c>
    </row>
    <row r="373" spans="1:13" ht="48" customHeight="1" x14ac:dyDescent="0.25">
      <c r="A373" s="8" t="s">
        <v>337</v>
      </c>
      <c r="B373" s="16" t="s">
        <v>361</v>
      </c>
      <c r="C373" s="16">
        <v>148</v>
      </c>
      <c r="D373" s="17" t="s">
        <v>41</v>
      </c>
      <c r="E373" s="17" t="s">
        <v>45</v>
      </c>
      <c r="F373" s="16"/>
      <c r="G373" s="77">
        <f>G374</f>
        <v>13939.4</v>
      </c>
      <c r="H373" s="77"/>
      <c r="I373" s="77"/>
      <c r="J373" s="77"/>
      <c r="K373" s="77"/>
      <c r="L373" s="77">
        <f>L374</f>
        <v>4909.1000000000004</v>
      </c>
      <c r="M373" s="77">
        <f>M374</f>
        <v>0</v>
      </c>
    </row>
    <row r="374" spans="1:13" ht="27.75" customHeight="1" x14ac:dyDescent="0.25">
      <c r="A374" s="8" t="s">
        <v>2</v>
      </c>
      <c r="B374" s="16" t="s">
        <v>361</v>
      </c>
      <c r="C374" s="16">
        <v>148</v>
      </c>
      <c r="D374" s="17" t="s">
        <v>41</v>
      </c>
      <c r="E374" s="17" t="s">
        <v>45</v>
      </c>
      <c r="F374" s="16">
        <v>240</v>
      </c>
      <c r="G374" s="77">
        <v>13939.4</v>
      </c>
      <c r="H374" s="77"/>
      <c r="I374" s="77"/>
      <c r="J374" s="77"/>
      <c r="K374" s="77"/>
      <c r="L374" s="77">
        <v>4909.1000000000004</v>
      </c>
      <c r="M374" s="77">
        <v>0</v>
      </c>
    </row>
    <row r="375" spans="1:13" ht="31.5" customHeight="1" x14ac:dyDescent="0.25">
      <c r="A375" s="8" t="s">
        <v>119</v>
      </c>
      <c r="B375" s="16" t="s">
        <v>376</v>
      </c>
      <c r="C375" s="16">
        <v>148</v>
      </c>
      <c r="D375" s="17" t="s">
        <v>41</v>
      </c>
      <c r="E375" s="17" t="s">
        <v>392</v>
      </c>
      <c r="F375" s="13"/>
      <c r="G375" s="77">
        <f>G376+G385</f>
        <v>7395.3</v>
      </c>
      <c r="H375" s="77">
        <f t="shared" ref="H375:M375" si="90">H376+H385</f>
        <v>0</v>
      </c>
      <c r="I375" s="77">
        <f t="shared" si="90"/>
        <v>0</v>
      </c>
      <c r="J375" s="77">
        <f t="shared" si="90"/>
        <v>0</v>
      </c>
      <c r="K375" s="77">
        <f t="shared" si="90"/>
        <v>0</v>
      </c>
      <c r="L375" s="77">
        <f t="shared" si="90"/>
        <v>660</v>
      </c>
      <c r="M375" s="77">
        <f t="shared" si="90"/>
        <v>1359.8</v>
      </c>
    </row>
    <row r="376" spans="1:13" ht="55.5" customHeight="1" x14ac:dyDescent="0.25">
      <c r="A376" s="8" t="s">
        <v>368</v>
      </c>
      <c r="B376" s="16" t="s">
        <v>362</v>
      </c>
      <c r="C376" s="16">
        <v>148</v>
      </c>
      <c r="D376" s="17" t="s">
        <v>41</v>
      </c>
      <c r="E376" s="17" t="s">
        <v>392</v>
      </c>
      <c r="F376" s="13"/>
      <c r="G376" s="77">
        <f>G377+G379+G381+G383</f>
        <v>1706.8000000000002</v>
      </c>
      <c r="H376" s="77">
        <f t="shared" ref="H376:M376" si="91">H377+H379+H381+H383</f>
        <v>0</v>
      </c>
      <c r="I376" s="77">
        <f t="shared" si="91"/>
        <v>0</v>
      </c>
      <c r="J376" s="77">
        <f t="shared" si="91"/>
        <v>0</v>
      </c>
      <c r="K376" s="77">
        <f t="shared" si="91"/>
        <v>0</v>
      </c>
      <c r="L376" s="77">
        <f t="shared" si="91"/>
        <v>660</v>
      </c>
      <c r="M376" s="77">
        <f t="shared" si="91"/>
        <v>1155</v>
      </c>
    </row>
    <row r="377" spans="1:13" ht="56.25" customHeight="1" x14ac:dyDescent="0.25">
      <c r="A377" s="8" t="s">
        <v>406</v>
      </c>
      <c r="B377" s="16" t="s">
        <v>363</v>
      </c>
      <c r="C377" s="16">
        <v>148</v>
      </c>
      <c r="D377" s="17" t="s">
        <v>41</v>
      </c>
      <c r="E377" s="17" t="s">
        <v>40</v>
      </c>
      <c r="F377" s="16"/>
      <c r="G377" s="77">
        <f>G378</f>
        <v>491.6</v>
      </c>
      <c r="H377" s="77"/>
      <c r="I377" s="77"/>
      <c r="J377" s="77"/>
      <c r="K377" s="77"/>
      <c r="L377" s="77">
        <f>L378</f>
        <v>0</v>
      </c>
      <c r="M377" s="77">
        <f>M378</f>
        <v>0</v>
      </c>
    </row>
    <row r="378" spans="1:13" ht="30" customHeight="1" x14ac:dyDescent="0.25">
      <c r="A378" s="8" t="s">
        <v>2</v>
      </c>
      <c r="B378" s="16" t="s">
        <v>363</v>
      </c>
      <c r="C378" s="16">
        <v>148</v>
      </c>
      <c r="D378" s="17" t="s">
        <v>41</v>
      </c>
      <c r="E378" s="17" t="s">
        <v>40</v>
      </c>
      <c r="F378" s="16">
        <v>240</v>
      </c>
      <c r="G378" s="77">
        <v>491.6</v>
      </c>
      <c r="H378" s="77"/>
      <c r="I378" s="77"/>
      <c r="J378" s="77"/>
      <c r="K378" s="77"/>
      <c r="L378" s="77">
        <v>0</v>
      </c>
      <c r="M378" s="77">
        <v>0</v>
      </c>
    </row>
    <row r="379" spans="1:13" ht="105.75" customHeight="1" x14ac:dyDescent="0.25">
      <c r="A379" s="8" t="s">
        <v>366</v>
      </c>
      <c r="B379" s="16" t="s">
        <v>367</v>
      </c>
      <c r="C379" s="16">
        <v>148</v>
      </c>
      <c r="D379" s="17" t="s">
        <v>41</v>
      </c>
      <c r="E379" s="17" t="s">
        <v>40</v>
      </c>
      <c r="F379" s="16"/>
      <c r="G379" s="77">
        <f>G380</f>
        <v>100</v>
      </c>
      <c r="H379" s="77"/>
      <c r="I379" s="77"/>
      <c r="J379" s="77"/>
      <c r="K379" s="77"/>
      <c r="L379" s="77">
        <f>L380</f>
        <v>0</v>
      </c>
      <c r="M379" s="77">
        <f>M380</f>
        <v>0</v>
      </c>
    </row>
    <row r="380" spans="1:13" ht="57" customHeight="1" x14ac:dyDescent="0.25">
      <c r="A380" s="8" t="s">
        <v>2</v>
      </c>
      <c r="B380" s="16" t="s">
        <v>367</v>
      </c>
      <c r="C380" s="16">
        <v>148</v>
      </c>
      <c r="D380" s="17" t="s">
        <v>41</v>
      </c>
      <c r="E380" s="17" t="s">
        <v>40</v>
      </c>
      <c r="F380" s="16">
        <v>240</v>
      </c>
      <c r="G380" s="77">
        <v>100</v>
      </c>
      <c r="H380" s="77"/>
      <c r="I380" s="77"/>
      <c r="J380" s="77"/>
      <c r="K380" s="77"/>
      <c r="L380" s="77">
        <v>0</v>
      </c>
      <c r="M380" s="77">
        <v>0</v>
      </c>
    </row>
    <row r="381" spans="1:13" ht="44.25" customHeight="1" x14ac:dyDescent="0.25">
      <c r="A381" s="8" t="s">
        <v>375</v>
      </c>
      <c r="B381" s="16" t="s">
        <v>364</v>
      </c>
      <c r="C381" s="16">
        <v>148</v>
      </c>
      <c r="D381" s="17" t="s">
        <v>41</v>
      </c>
      <c r="E381" s="17" t="s">
        <v>40</v>
      </c>
      <c r="F381" s="16"/>
      <c r="G381" s="77">
        <f>G382</f>
        <v>620.20000000000005</v>
      </c>
      <c r="H381" s="77"/>
      <c r="I381" s="77"/>
      <c r="J381" s="77"/>
      <c r="K381" s="77"/>
      <c r="L381" s="77">
        <f>L382</f>
        <v>660</v>
      </c>
      <c r="M381" s="77">
        <f>M382</f>
        <v>660</v>
      </c>
    </row>
    <row r="382" spans="1:13" ht="57.75" customHeight="1" x14ac:dyDescent="0.25">
      <c r="A382" s="8" t="s">
        <v>2</v>
      </c>
      <c r="B382" s="16" t="s">
        <v>364</v>
      </c>
      <c r="C382" s="16">
        <v>148</v>
      </c>
      <c r="D382" s="17" t="s">
        <v>365</v>
      </c>
      <c r="E382" s="17" t="s">
        <v>40</v>
      </c>
      <c r="F382" s="16">
        <v>240</v>
      </c>
      <c r="G382" s="77">
        <v>620.20000000000005</v>
      </c>
      <c r="H382" s="77"/>
      <c r="I382" s="77"/>
      <c r="J382" s="77"/>
      <c r="K382" s="77"/>
      <c r="L382" s="77">
        <v>660</v>
      </c>
      <c r="M382" s="77">
        <v>660</v>
      </c>
    </row>
    <row r="383" spans="1:13" ht="54.75" customHeight="1" x14ac:dyDescent="0.25">
      <c r="A383" s="8" t="s">
        <v>404</v>
      </c>
      <c r="B383" s="16" t="s">
        <v>405</v>
      </c>
      <c r="C383" s="16">
        <v>148</v>
      </c>
      <c r="D383" s="17" t="s">
        <v>41</v>
      </c>
      <c r="E383" s="17" t="s">
        <v>40</v>
      </c>
      <c r="F383" s="16"/>
      <c r="G383" s="77">
        <f>G384</f>
        <v>495</v>
      </c>
      <c r="H383" s="77"/>
      <c r="I383" s="77"/>
      <c r="J383" s="77"/>
      <c r="K383" s="77"/>
      <c r="L383" s="77">
        <f>L384</f>
        <v>0</v>
      </c>
      <c r="M383" s="77">
        <f>M384</f>
        <v>495</v>
      </c>
    </row>
    <row r="384" spans="1:13" ht="54.75" customHeight="1" x14ac:dyDescent="0.25">
      <c r="A384" s="67" t="s">
        <v>2</v>
      </c>
      <c r="B384" s="16" t="s">
        <v>405</v>
      </c>
      <c r="C384" s="16">
        <v>148</v>
      </c>
      <c r="D384" s="17" t="s">
        <v>41</v>
      </c>
      <c r="E384" s="17" t="s">
        <v>40</v>
      </c>
      <c r="F384" s="16">
        <v>240</v>
      </c>
      <c r="G384" s="77">
        <v>495</v>
      </c>
      <c r="H384" s="77"/>
      <c r="I384" s="77"/>
      <c r="J384" s="77"/>
      <c r="K384" s="77"/>
      <c r="L384" s="77">
        <v>0</v>
      </c>
      <c r="M384" s="77">
        <v>495</v>
      </c>
    </row>
    <row r="385" spans="1:13" ht="56.25" customHeight="1" x14ac:dyDescent="0.25">
      <c r="A385" s="8" t="s">
        <v>370</v>
      </c>
      <c r="B385" s="16" t="s">
        <v>369</v>
      </c>
      <c r="C385" s="16">
        <v>148</v>
      </c>
      <c r="D385" s="17" t="s">
        <v>41</v>
      </c>
      <c r="E385" s="17" t="s">
        <v>45</v>
      </c>
      <c r="F385" s="16"/>
      <c r="G385" s="77">
        <f>G386+G388</f>
        <v>5688.5</v>
      </c>
      <c r="H385" s="77">
        <f t="shared" ref="H385:M385" si="92">H386+H388</f>
        <v>0</v>
      </c>
      <c r="I385" s="77">
        <f t="shared" si="92"/>
        <v>0</v>
      </c>
      <c r="J385" s="77">
        <f t="shared" si="92"/>
        <v>0</v>
      </c>
      <c r="K385" s="77">
        <f t="shared" si="92"/>
        <v>0</v>
      </c>
      <c r="L385" s="77">
        <f t="shared" si="92"/>
        <v>0</v>
      </c>
      <c r="M385" s="77">
        <f t="shared" si="92"/>
        <v>204.8</v>
      </c>
    </row>
    <row r="386" spans="1:13" ht="56.25" customHeight="1" x14ac:dyDescent="0.25">
      <c r="A386" s="8" t="s">
        <v>373</v>
      </c>
      <c r="B386" s="16" t="s">
        <v>374</v>
      </c>
      <c r="C386" s="16">
        <v>148</v>
      </c>
      <c r="D386" s="17" t="s">
        <v>41</v>
      </c>
      <c r="E386" s="17" t="s">
        <v>45</v>
      </c>
      <c r="F386" s="16"/>
      <c r="G386" s="77">
        <f>G387</f>
        <v>88.5</v>
      </c>
      <c r="H386" s="77"/>
      <c r="I386" s="77"/>
      <c r="J386" s="77"/>
      <c r="K386" s="77"/>
      <c r="L386" s="77">
        <f>L387</f>
        <v>0</v>
      </c>
      <c r="M386" s="77">
        <f>M387</f>
        <v>0</v>
      </c>
    </row>
    <row r="387" spans="1:13" ht="56.25" customHeight="1" x14ac:dyDescent="0.25">
      <c r="A387" s="67" t="s">
        <v>2</v>
      </c>
      <c r="B387" s="16" t="s">
        <v>374</v>
      </c>
      <c r="C387" s="16">
        <v>148</v>
      </c>
      <c r="D387" s="17" t="s">
        <v>41</v>
      </c>
      <c r="E387" s="17" t="s">
        <v>45</v>
      </c>
      <c r="F387" s="16">
        <v>240</v>
      </c>
      <c r="G387" s="77">
        <v>88.5</v>
      </c>
      <c r="H387" s="77"/>
      <c r="I387" s="77"/>
      <c r="J387" s="77"/>
      <c r="K387" s="77"/>
      <c r="L387" s="77">
        <v>0</v>
      </c>
      <c r="M387" s="77">
        <v>0</v>
      </c>
    </row>
    <row r="388" spans="1:13" ht="42.75" customHeight="1" x14ac:dyDescent="0.25">
      <c r="A388" s="8" t="s">
        <v>371</v>
      </c>
      <c r="B388" s="16" t="s">
        <v>372</v>
      </c>
      <c r="C388" s="16">
        <v>148</v>
      </c>
      <c r="D388" s="17" t="s">
        <v>41</v>
      </c>
      <c r="E388" s="17" t="s">
        <v>45</v>
      </c>
      <c r="F388" s="16"/>
      <c r="G388" s="77">
        <f>G389</f>
        <v>5600</v>
      </c>
      <c r="H388" s="77"/>
      <c r="I388" s="77"/>
      <c r="J388" s="77"/>
      <c r="K388" s="77"/>
      <c r="L388" s="77">
        <f>L389</f>
        <v>0</v>
      </c>
      <c r="M388" s="77">
        <f>M389</f>
        <v>204.8</v>
      </c>
    </row>
    <row r="389" spans="1:13" ht="55.5" customHeight="1" x14ac:dyDescent="0.25">
      <c r="A389" s="67" t="s">
        <v>2</v>
      </c>
      <c r="B389" s="16" t="s">
        <v>372</v>
      </c>
      <c r="C389" s="16">
        <v>148</v>
      </c>
      <c r="D389" s="17" t="s">
        <v>41</v>
      </c>
      <c r="E389" s="17" t="s">
        <v>45</v>
      </c>
      <c r="F389" s="16">
        <v>240</v>
      </c>
      <c r="G389" s="77">
        <v>5600</v>
      </c>
      <c r="H389" s="77"/>
      <c r="I389" s="77"/>
      <c r="J389" s="77"/>
      <c r="K389" s="77"/>
      <c r="L389" s="77">
        <v>0</v>
      </c>
      <c r="M389" s="77">
        <v>204.8</v>
      </c>
    </row>
    <row r="390" spans="1:13" ht="14.25" customHeight="1" x14ac:dyDescent="0.25">
      <c r="A390" s="43" t="s">
        <v>36</v>
      </c>
      <c r="B390" s="16"/>
      <c r="C390" s="16"/>
      <c r="D390" s="17"/>
      <c r="E390" s="17"/>
      <c r="F390" s="16"/>
      <c r="G390" s="77">
        <f>G12+G81+G96+G162+G184+G204+G231+G252+G291+G330+G362</f>
        <v>416589.70000000007</v>
      </c>
      <c r="H390" s="77">
        <f t="shared" ref="H390:M390" si="93">H12+H81+H96+H162+H184+H204+H231+H252+H291+H330+H362</f>
        <v>0</v>
      </c>
      <c r="I390" s="77">
        <f t="shared" si="93"/>
        <v>0</v>
      </c>
      <c r="J390" s="77">
        <f t="shared" si="93"/>
        <v>0</v>
      </c>
      <c r="K390" s="77">
        <f t="shared" si="93"/>
        <v>0</v>
      </c>
      <c r="L390" s="77">
        <f t="shared" si="93"/>
        <v>343688.00000000006</v>
      </c>
      <c r="M390" s="77">
        <f t="shared" si="93"/>
        <v>325178.40000000002</v>
      </c>
    </row>
    <row r="391" spans="1:13" x14ac:dyDescent="0.25">
      <c r="G391" s="85"/>
      <c r="H391" s="85"/>
      <c r="I391" s="85"/>
      <c r="J391" s="85"/>
      <c r="K391" s="85"/>
      <c r="L391" s="85"/>
      <c r="M391" s="85"/>
    </row>
    <row r="392" spans="1:13" x14ac:dyDescent="0.25">
      <c r="G392" s="85"/>
      <c r="H392" s="85"/>
      <c r="I392" s="85"/>
      <c r="J392" s="85"/>
      <c r="K392" s="85"/>
      <c r="L392" s="85"/>
      <c r="M392" s="85"/>
    </row>
    <row r="393" spans="1:13" x14ac:dyDescent="0.25">
      <c r="F393" s="7"/>
      <c r="G393" s="85"/>
      <c r="H393" s="85"/>
      <c r="I393" s="85"/>
      <c r="J393" s="85"/>
      <c r="K393" s="85"/>
      <c r="L393" s="85"/>
      <c r="M393" s="85"/>
    </row>
    <row r="394" spans="1:13" x14ac:dyDescent="0.25">
      <c r="G394" s="96"/>
      <c r="H394" s="96"/>
      <c r="I394" s="96"/>
      <c r="J394" s="96"/>
      <c r="K394" s="96"/>
      <c r="L394" s="96"/>
      <c r="M394" s="96"/>
    </row>
    <row r="395" spans="1:13" x14ac:dyDescent="0.25">
      <c r="G395" s="85"/>
      <c r="H395" s="85"/>
      <c r="I395" s="85"/>
      <c r="J395" s="85"/>
      <c r="K395" s="85"/>
      <c r="L395" s="85"/>
      <c r="M395" s="85"/>
    </row>
    <row r="396" spans="1:13" x14ac:dyDescent="0.25">
      <c r="G396" s="85"/>
      <c r="H396" s="85"/>
      <c r="I396" s="85"/>
      <c r="J396" s="85"/>
      <c r="K396" s="85"/>
      <c r="L396" s="85"/>
      <c r="M396" s="85"/>
    </row>
  </sheetData>
  <mergeCells count="17">
    <mergeCell ref="F1:M3"/>
    <mergeCell ref="A4:M4"/>
    <mergeCell ref="A5:M5"/>
    <mergeCell ref="A6:M6"/>
    <mergeCell ref="A7:A10"/>
    <mergeCell ref="C7:C10"/>
    <mergeCell ref="G7:M8"/>
    <mergeCell ref="G9:K10"/>
    <mergeCell ref="L9:L10"/>
    <mergeCell ref="M9:M10"/>
    <mergeCell ref="B7:B10"/>
    <mergeCell ref="D7:D10"/>
    <mergeCell ref="E7:E10"/>
    <mergeCell ref="H228:I228"/>
    <mergeCell ref="H229:I229"/>
    <mergeCell ref="H330:I330"/>
    <mergeCell ref="F7:F10"/>
  </mergeCells>
  <pageMargins left="0.51181102362204722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2024-11-13T14:30:26Z</dcterms:modified>
</cp:coreProperties>
</file>