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1760"/>
  </bookViews>
  <sheets>
    <sheet name="Лист1" sheetId="1" r:id="rId1"/>
  </sheets>
  <definedNames>
    <definedName name="_GoBack" localSheetId="0">Лист1!#REF!</definedName>
  </definedNames>
  <calcPr calcId="144525"/>
</workbook>
</file>

<file path=xl/calcChain.xml><?xml version="1.0" encoding="utf-8"?>
<calcChain xmlns="http://schemas.openxmlformats.org/spreadsheetml/2006/main">
  <c r="H528" i="1" l="1"/>
  <c r="G93" i="1"/>
  <c r="H93" i="1"/>
  <c r="I93" i="1"/>
  <c r="H92" i="1"/>
  <c r="G14" i="1" l="1"/>
  <c r="H14" i="1"/>
  <c r="H13" i="1" s="1"/>
  <c r="I14" i="1"/>
  <c r="H34" i="1"/>
  <c r="I295" i="1" l="1"/>
  <c r="F274" i="1" l="1"/>
  <c r="G272" i="1"/>
  <c r="H272" i="1"/>
  <c r="I272" i="1"/>
  <c r="I223" i="1"/>
  <c r="G223" i="1"/>
  <c r="F223" i="1"/>
  <c r="G26" i="1"/>
  <c r="H127" i="1"/>
  <c r="I127" i="1"/>
  <c r="G127" i="1"/>
  <c r="F127" i="1"/>
  <c r="I35" i="1"/>
  <c r="G35" i="1"/>
  <c r="F35" i="1"/>
  <c r="I346" i="1" l="1"/>
  <c r="G346" i="1"/>
  <c r="F346" i="1"/>
  <c r="F186" i="1"/>
  <c r="I519" i="1"/>
  <c r="I518" i="1" s="1"/>
  <c r="G519" i="1"/>
  <c r="G518" i="1" s="1"/>
  <c r="F519" i="1"/>
  <c r="F518" i="1" s="1"/>
  <c r="I199" i="1" l="1"/>
  <c r="G199" i="1"/>
  <c r="F199" i="1"/>
  <c r="I259" i="1" l="1"/>
  <c r="G259" i="1"/>
  <c r="F259" i="1"/>
  <c r="I461" i="1" l="1"/>
  <c r="I460" i="1" s="1"/>
  <c r="G461" i="1"/>
  <c r="G460" i="1" s="1"/>
  <c r="F461" i="1"/>
  <c r="F460" i="1" s="1"/>
  <c r="H503" i="1"/>
  <c r="I508" i="1"/>
  <c r="I507" i="1" s="1"/>
  <c r="G508" i="1"/>
  <c r="G507" i="1" s="1"/>
  <c r="F508" i="1"/>
  <c r="F507" i="1" s="1"/>
  <c r="G505" i="1"/>
  <c r="G504" i="1" s="1"/>
  <c r="H505" i="1"/>
  <c r="I505" i="1"/>
  <c r="I504" i="1" s="1"/>
  <c r="F505" i="1"/>
  <c r="F504" i="1" s="1"/>
  <c r="I516" i="1"/>
  <c r="G516" i="1"/>
  <c r="F516" i="1"/>
  <c r="H98" i="1"/>
  <c r="I503" i="1" l="1"/>
  <c r="G503" i="1"/>
  <c r="F503" i="1"/>
  <c r="G478" i="1"/>
  <c r="G477" i="1" s="1"/>
  <c r="G476" i="1" s="1"/>
  <c r="G475" i="1" s="1"/>
  <c r="H478" i="1"/>
  <c r="I478" i="1"/>
  <c r="I477" i="1" s="1"/>
  <c r="I476" i="1" s="1"/>
  <c r="I475" i="1" s="1"/>
  <c r="F478" i="1"/>
  <c r="F477" i="1" s="1"/>
  <c r="F476" i="1" s="1"/>
  <c r="F475" i="1" s="1"/>
  <c r="G486" i="1"/>
  <c r="I486" i="1"/>
  <c r="G484" i="1"/>
  <c r="I484" i="1"/>
  <c r="F484" i="1"/>
  <c r="I483" i="1" l="1"/>
  <c r="G483" i="1"/>
  <c r="I471" i="1" l="1"/>
  <c r="G471" i="1"/>
  <c r="F471" i="1"/>
  <c r="H448" i="1" l="1"/>
  <c r="I431" i="1"/>
  <c r="I430" i="1" s="1"/>
  <c r="G431" i="1"/>
  <c r="G430" i="1" s="1"/>
  <c r="F431" i="1"/>
  <c r="F430" i="1" s="1"/>
  <c r="H425" i="1"/>
  <c r="I426" i="1"/>
  <c r="G426" i="1"/>
  <c r="F426" i="1"/>
  <c r="I428" i="1"/>
  <c r="G428" i="1"/>
  <c r="F428" i="1"/>
  <c r="G418" i="1"/>
  <c r="I418" i="1"/>
  <c r="F418" i="1"/>
  <c r="I379" i="1"/>
  <c r="G379" i="1"/>
  <c r="F379" i="1"/>
  <c r="I375" i="1"/>
  <c r="G375" i="1"/>
  <c r="F375" i="1"/>
  <c r="F365" i="1"/>
  <c r="G363" i="1"/>
  <c r="H363" i="1"/>
  <c r="I363" i="1"/>
  <c r="F363" i="1"/>
  <c r="F425" i="1" l="1"/>
  <c r="G425" i="1"/>
  <c r="I425" i="1"/>
  <c r="I353" i="1"/>
  <c r="G353" i="1"/>
  <c r="F353" i="1"/>
  <c r="I351" i="1"/>
  <c r="G351" i="1"/>
  <c r="F351" i="1"/>
  <c r="G348" i="1"/>
  <c r="I348" i="1"/>
  <c r="F348" i="1"/>
  <c r="I334" i="1"/>
  <c r="G334" i="1"/>
  <c r="F334" i="1"/>
  <c r="I330" i="1"/>
  <c r="G330" i="1"/>
  <c r="F330" i="1"/>
  <c r="I332" i="1"/>
  <c r="G332" i="1"/>
  <c r="F332" i="1"/>
  <c r="F295" i="1"/>
  <c r="F272" i="1"/>
  <c r="G274" i="1"/>
  <c r="G271" i="1" s="1"/>
  <c r="I274" i="1"/>
  <c r="I271" i="1" s="1"/>
  <c r="I268" i="1"/>
  <c r="G268" i="1"/>
  <c r="F268" i="1"/>
  <c r="I257" i="1"/>
  <c r="G257" i="1"/>
  <c r="F257" i="1"/>
  <c r="I237" i="1"/>
  <c r="G237" i="1"/>
  <c r="F237" i="1"/>
  <c r="H228" i="1"/>
  <c r="I231" i="1"/>
  <c r="G231" i="1"/>
  <c r="F231" i="1"/>
  <c r="I229" i="1"/>
  <c r="G229" i="1"/>
  <c r="F229" i="1"/>
  <c r="I215" i="1"/>
  <c r="G215" i="1"/>
  <c r="F215" i="1"/>
  <c r="H218" i="1"/>
  <c r="I219" i="1"/>
  <c r="G219" i="1"/>
  <c r="F219" i="1"/>
  <c r="I221" i="1"/>
  <c r="G221" i="1"/>
  <c r="F221" i="1"/>
  <c r="F183" i="1"/>
  <c r="I186" i="1"/>
  <c r="G186" i="1"/>
  <c r="H186" i="1"/>
  <c r="H182" i="1" s="1"/>
  <c r="H156" i="1"/>
  <c r="I156" i="1"/>
  <c r="G156" i="1"/>
  <c r="F156" i="1"/>
  <c r="H147" i="1"/>
  <c r="H151" i="1"/>
  <c r="H150" i="1" s="1"/>
  <c r="I151" i="1"/>
  <c r="G151" i="1"/>
  <c r="F151" i="1"/>
  <c r="I154" i="1"/>
  <c r="G154" i="1"/>
  <c r="F154" i="1"/>
  <c r="H160" i="1"/>
  <c r="H136" i="1"/>
  <c r="I138" i="1"/>
  <c r="I137" i="1" s="1"/>
  <c r="I136" i="1" s="1"/>
  <c r="G138" i="1"/>
  <c r="G137" i="1" s="1"/>
  <c r="G136" i="1" s="1"/>
  <c r="F138" i="1"/>
  <c r="F137" i="1" s="1"/>
  <c r="F136" i="1" s="1"/>
  <c r="I115" i="1"/>
  <c r="I114" i="1" s="1"/>
  <c r="I113" i="1" s="1"/>
  <c r="G115" i="1"/>
  <c r="G114" i="1" s="1"/>
  <c r="G113" i="1" s="1"/>
  <c r="F115" i="1"/>
  <c r="F114" i="1" s="1"/>
  <c r="F113" i="1" s="1"/>
  <c r="G106" i="1"/>
  <c r="H106" i="1"/>
  <c r="H105" i="1" s="1"/>
  <c r="I106" i="1"/>
  <c r="I110" i="1"/>
  <c r="G110" i="1"/>
  <c r="F110" i="1"/>
  <c r="F106" i="1"/>
  <c r="I103" i="1"/>
  <c r="G103" i="1"/>
  <c r="F103" i="1"/>
  <c r="I101" i="1"/>
  <c r="G101" i="1"/>
  <c r="F101" i="1"/>
  <c r="F182" i="1" l="1"/>
  <c r="F271" i="1"/>
  <c r="F270" i="1" s="1"/>
  <c r="F329" i="1"/>
  <c r="F328" i="1" s="1"/>
  <c r="G329" i="1"/>
  <c r="G328" i="1" s="1"/>
  <c r="I270" i="1"/>
  <c r="I329" i="1"/>
  <c r="I328" i="1" s="1"/>
  <c r="F228" i="1"/>
  <c r="F227" i="1" s="1"/>
  <c r="G270" i="1"/>
  <c r="G228" i="1"/>
  <c r="G227" i="1" s="1"/>
  <c r="I228" i="1"/>
  <c r="I227" i="1" s="1"/>
  <c r="I218" i="1"/>
  <c r="I217" i="1" s="1"/>
  <c r="H149" i="1"/>
  <c r="G150" i="1"/>
  <c r="G149" i="1" s="1"/>
  <c r="G148" i="1" s="1"/>
  <c r="G147" i="1" s="1"/>
  <c r="F218" i="1"/>
  <c r="F217" i="1" s="1"/>
  <c r="G218" i="1"/>
  <c r="G217" i="1" s="1"/>
  <c r="F105" i="1"/>
  <c r="I150" i="1"/>
  <c r="I149" i="1" s="1"/>
  <c r="I148" i="1" s="1"/>
  <c r="I147" i="1" s="1"/>
  <c r="F150" i="1"/>
  <c r="F149" i="1" s="1"/>
  <c r="F148" i="1" s="1"/>
  <c r="F147" i="1" s="1"/>
  <c r="I105" i="1"/>
  <c r="I92" i="1" s="1"/>
  <c r="G105" i="1"/>
  <c r="G92" i="1" s="1"/>
  <c r="G91" i="1" s="1"/>
  <c r="G90" i="1" s="1"/>
  <c r="I99" i="1"/>
  <c r="I98" i="1" s="1"/>
  <c r="F99" i="1"/>
  <c r="F98" i="1" s="1"/>
  <c r="G99" i="1"/>
  <c r="G98" i="1" s="1"/>
  <c r="H91" i="1" l="1"/>
  <c r="I96" i="1"/>
  <c r="G96" i="1"/>
  <c r="F96" i="1"/>
  <c r="I94" i="1"/>
  <c r="G94" i="1"/>
  <c r="F94" i="1"/>
  <c r="F61" i="1"/>
  <c r="H54" i="1"/>
  <c r="I55" i="1"/>
  <c r="I54" i="1" s="1"/>
  <c r="I53" i="1" s="1"/>
  <c r="I52" i="1" s="1"/>
  <c r="G55" i="1"/>
  <c r="G54" i="1" s="1"/>
  <c r="G53" i="1" s="1"/>
  <c r="G52" i="1" s="1"/>
  <c r="F55" i="1"/>
  <c r="F54" i="1" s="1"/>
  <c r="F53" i="1" s="1"/>
  <c r="F52" i="1" s="1"/>
  <c r="I49" i="1"/>
  <c r="G49" i="1"/>
  <c r="F49" i="1"/>
  <c r="I46" i="1"/>
  <c r="G46" i="1"/>
  <c r="F46" i="1"/>
  <c r="I43" i="1"/>
  <c r="G43" i="1"/>
  <c r="F43" i="1"/>
  <c r="I38" i="1"/>
  <c r="G38" i="1"/>
  <c r="F38" i="1"/>
  <c r="H38" i="1"/>
  <c r="I91" i="1" l="1"/>
  <c r="F93" i="1"/>
  <c r="F92" i="1" s="1"/>
  <c r="F91" i="1" s="1"/>
  <c r="F90" i="1" s="1"/>
  <c r="G211" i="1"/>
  <c r="G210" i="1" s="1"/>
  <c r="H211" i="1"/>
  <c r="H210" i="1" s="1"/>
  <c r="I211" i="1"/>
  <c r="I210" i="1" s="1"/>
  <c r="F211" i="1"/>
  <c r="G526" i="1"/>
  <c r="H526" i="1"/>
  <c r="I526" i="1"/>
  <c r="F526" i="1"/>
  <c r="I384" i="1" l="1"/>
  <c r="G384" i="1"/>
  <c r="F384" i="1"/>
  <c r="G386" i="1"/>
  <c r="H386" i="1"/>
  <c r="H383" i="1" s="1"/>
  <c r="I386" i="1"/>
  <c r="F386" i="1"/>
  <c r="I130" i="1"/>
  <c r="G130" i="1"/>
  <c r="F130" i="1"/>
  <c r="I132" i="1"/>
  <c r="G132" i="1"/>
  <c r="F132" i="1"/>
  <c r="H402" i="1"/>
  <c r="G405" i="1"/>
  <c r="I405" i="1"/>
  <c r="F405" i="1"/>
  <c r="G395" i="1"/>
  <c r="G394" i="1" s="1"/>
  <c r="H395" i="1"/>
  <c r="H394" i="1" s="1"/>
  <c r="I395" i="1"/>
  <c r="I394" i="1" s="1"/>
  <c r="F395" i="1"/>
  <c r="F394" i="1" s="1"/>
  <c r="I383" i="1" l="1"/>
  <c r="I382" i="1" s="1"/>
  <c r="I381" i="1" s="1"/>
  <c r="G383" i="1"/>
  <c r="G382" i="1" s="1"/>
  <c r="G381" i="1" s="1"/>
  <c r="F383" i="1"/>
  <c r="F382" i="1" s="1"/>
  <c r="F381" i="1" s="1"/>
  <c r="G284" i="1" l="1"/>
  <c r="G282" i="1" s="1"/>
  <c r="H284" i="1"/>
  <c r="H283" i="1" s="1"/>
  <c r="H282" i="1" s="1"/>
  <c r="H279" i="1" s="1"/>
  <c r="H278" i="1" s="1"/>
  <c r="I284" i="1"/>
  <c r="I282" i="1" s="1"/>
  <c r="F284" i="1"/>
  <c r="I40" i="1" l="1"/>
  <c r="I34" i="1" s="1"/>
  <c r="G40" i="1"/>
  <c r="G34" i="1" s="1"/>
  <c r="F40" i="1"/>
  <c r="H26" i="1"/>
  <c r="I26" i="1"/>
  <c r="F26" i="1"/>
  <c r="I29" i="1"/>
  <c r="H29" i="1"/>
  <c r="G29" i="1"/>
  <c r="G25" i="1" s="1"/>
  <c r="F29" i="1"/>
  <c r="F357" i="1"/>
  <c r="I265" i="1"/>
  <c r="I264" i="1" s="1"/>
  <c r="G265" i="1"/>
  <c r="F265" i="1"/>
  <c r="H25" i="1" l="1"/>
  <c r="I25" i="1"/>
  <c r="F25" i="1"/>
  <c r="F293" i="1"/>
  <c r="I357" i="1" l="1"/>
  <c r="G357" i="1"/>
  <c r="I369" i="1" l="1"/>
  <c r="G369" i="1"/>
  <c r="I344" i="1"/>
  <c r="I343" i="1" s="1"/>
  <c r="G344" i="1"/>
  <c r="G343" i="1" s="1"/>
  <c r="F344" i="1"/>
  <c r="F343" i="1" s="1"/>
  <c r="I291" i="1" l="1"/>
  <c r="G291" i="1"/>
  <c r="F291" i="1"/>
  <c r="I65" i="1"/>
  <c r="H65" i="1"/>
  <c r="G65" i="1"/>
  <c r="F65" i="1"/>
  <c r="I61" i="1"/>
  <c r="H61" i="1"/>
  <c r="G61" i="1"/>
  <c r="G60" i="1" l="1"/>
  <c r="G59" i="1" s="1"/>
  <c r="G58" i="1" s="1"/>
  <c r="I60" i="1"/>
  <c r="I59" i="1" s="1"/>
  <c r="I58" i="1" s="1"/>
  <c r="F60" i="1"/>
  <c r="F59" i="1" s="1"/>
  <c r="F58" i="1" s="1"/>
  <c r="H60" i="1"/>
  <c r="H59" i="1" s="1"/>
  <c r="H58" i="1" s="1"/>
  <c r="I163" i="1" l="1"/>
  <c r="G163" i="1"/>
  <c r="F163" i="1"/>
  <c r="I416" i="1" l="1"/>
  <c r="I415" i="1" s="1"/>
  <c r="G416" i="1"/>
  <c r="G415" i="1" s="1"/>
  <c r="F416" i="1"/>
  <c r="F415" i="1" s="1"/>
  <c r="I367" i="1" l="1"/>
  <c r="I366" i="1" s="1"/>
  <c r="I365" i="1" s="1"/>
  <c r="G367" i="1"/>
  <c r="G366" i="1" s="1"/>
  <c r="G365" i="1" s="1"/>
  <c r="F367" i="1"/>
  <c r="I301" i="1"/>
  <c r="G301" i="1"/>
  <c r="F301" i="1"/>
  <c r="G297" i="1"/>
  <c r="G295" i="1" s="1"/>
  <c r="F297" i="1"/>
  <c r="H227" i="1" l="1"/>
  <c r="H213" i="1"/>
  <c r="H208" i="1" s="1"/>
  <c r="I209" i="1"/>
  <c r="G209" i="1"/>
  <c r="F210" i="1"/>
  <c r="F209" i="1" s="1"/>
  <c r="I253" i="1" l="1"/>
  <c r="G253" i="1"/>
  <c r="G252" i="1" s="1"/>
  <c r="F253" i="1"/>
  <c r="I255" i="1"/>
  <c r="G255" i="1"/>
  <c r="F255" i="1"/>
  <c r="F252" i="1" l="1"/>
  <c r="F251" i="1" s="1"/>
  <c r="F250" i="1" s="1"/>
  <c r="I252" i="1"/>
  <c r="I251" i="1" s="1"/>
  <c r="G251" i="1"/>
  <c r="H268" i="1"/>
  <c r="H264" i="1" s="1"/>
  <c r="F264" i="1"/>
  <c r="F263" i="1" s="1"/>
  <c r="F262" i="1" s="1"/>
  <c r="F261" i="1" s="1"/>
  <c r="I250" i="1" l="1"/>
  <c r="I249" i="1" s="1"/>
  <c r="G250" i="1"/>
  <c r="G249" i="1" s="1"/>
  <c r="H15" i="1"/>
  <c r="G18" i="1" l="1"/>
  <c r="G176" i="1" l="1"/>
  <c r="H176" i="1"/>
  <c r="I176" i="1"/>
  <c r="F176" i="1"/>
  <c r="I68" i="1"/>
  <c r="G68" i="1"/>
  <c r="F68" i="1"/>
  <c r="H46" i="1"/>
  <c r="G473" i="1"/>
  <c r="H473" i="1"/>
  <c r="I473" i="1"/>
  <c r="F473" i="1"/>
  <c r="H349" i="1"/>
  <c r="H348" i="1" s="1"/>
  <c r="H331" i="1"/>
  <c r="H330" i="1" s="1"/>
  <c r="H329" i="1" s="1"/>
  <c r="G289" i="1"/>
  <c r="H289" i="1"/>
  <c r="I289" i="1"/>
  <c r="F246" i="1"/>
  <c r="G119" i="1"/>
  <c r="H119" i="1"/>
  <c r="I119" i="1"/>
  <c r="F119" i="1"/>
  <c r="G75" i="1"/>
  <c r="H75" i="1"/>
  <c r="I75" i="1"/>
  <c r="F75" i="1"/>
  <c r="H288" i="1" l="1"/>
  <c r="G288" i="1"/>
  <c r="I288" i="1"/>
  <c r="H33" i="1"/>
  <c r="G264" i="1"/>
  <c r="G263" i="1" s="1"/>
  <c r="I263" i="1"/>
  <c r="I262" i="1" l="1"/>
  <c r="I261" i="1" s="1"/>
  <c r="G262" i="1"/>
  <c r="G261" i="1" s="1"/>
  <c r="H287" i="1"/>
  <c r="H286" i="1" s="1"/>
  <c r="H277" i="1" s="1"/>
  <c r="G24" i="1"/>
  <c r="G23" i="1" s="1"/>
  <c r="H24" i="1"/>
  <c r="H23" i="1" s="1"/>
  <c r="I24" i="1"/>
  <c r="I23" i="1" s="1"/>
  <c r="F24" i="1"/>
  <c r="F23" i="1" s="1"/>
  <c r="F22" i="1" l="1"/>
  <c r="I22" i="1"/>
  <c r="G22" i="1"/>
  <c r="F310" i="1"/>
  <c r="F421" i="1" l="1"/>
  <c r="H427" i="1" l="1"/>
  <c r="I438" i="1"/>
  <c r="I437" i="1" s="1"/>
  <c r="I436" i="1" s="1"/>
  <c r="I435" i="1" s="1"/>
  <c r="I434" i="1" s="1"/>
  <c r="G438" i="1"/>
  <c r="G437" i="1" s="1"/>
  <c r="G436" i="1" s="1"/>
  <c r="G435" i="1" s="1"/>
  <c r="G434" i="1" s="1"/>
  <c r="F438" i="1"/>
  <c r="F437" i="1" s="1"/>
  <c r="F436" i="1" s="1"/>
  <c r="F435" i="1" s="1"/>
  <c r="F434" i="1" s="1"/>
  <c r="F205" i="1"/>
  <c r="H326" i="1" l="1"/>
  <c r="G324" i="1"/>
  <c r="I324" i="1"/>
  <c r="I299" i="1" l="1"/>
  <c r="I297" i="1" s="1"/>
  <c r="I287" i="1" s="1"/>
  <c r="G299" i="1"/>
  <c r="F299" i="1"/>
  <c r="G287" i="1" l="1"/>
  <c r="G286" i="1" s="1"/>
  <c r="I286" i="1"/>
  <c r="I402" i="1"/>
  <c r="I401" i="1" s="1"/>
  <c r="I400" i="1" s="1"/>
  <c r="I399" i="1" s="1"/>
  <c r="I398" i="1" s="1"/>
  <c r="I397" i="1" s="1"/>
  <c r="G402" i="1"/>
  <c r="G401" i="1" s="1"/>
  <c r="G400" i="1" s="1"/>
  <c r="G399" i="1" s="1"/>
  <c r="G398" i="1" s="1"/>
  <c r="G397" i="1" s="1"/>
  <c r="F402" i="1"/>
  <c r="F401" i="1" s="1"/>
  <c r="F400" i="1" s="1"/>
  <c r="F399" i="1" s="1"/>
  <c r="F398" i="1" s="1"/>
  <c r="F397" i="1" s="1"/>
  <c r="I246" i="1"/>
  <c r="H246" i="1"/>
  <c r="G246" i="1"/>
  <c r="H257" i="1" l="1"/>
  <c r="H252" i="1" s="1"/>
  <c r="H251" i="1" s="1"/>
  <c r="H250" i="1" s="1"/>
  <c r="I161" i="1" l="1"/>
  <c r="I160" i="1" s="1"/>
  <c r="I159" i="1" s="1"/>
  <c r="G161" i="1"/>
  <c r="G160" i="1" s="1"/>
  <c r="G159" i="1" s="1"/>
  <c r="F161" i="1"/>
  <c r="F160" i="1" s="1"/>
  <c r="F159" i="1" s="1"/>
  <c r="H74" i="1" l="1"/>
  <c r="H72" i="1" l="1"/>
  <c r="H216" i="1"/>
  <c r="H215" i="1" s="1"/>
  <c r="I214" i="1"/>
  <c r="I213" i="1" s="1"/>
  <c r="I208" i="1" s="1"/>
  <c r="I207" i="1" s="1"/>
  <c r="G214" i="1"/>
  <c r="G213" i="1" s="1"/>
  <c r="G208" i="1" s="1"/>
  <c r="G207" i="1" s="1"/>
  <c r="F214" i="1"/>
  <c r="F213" i="1" s="1"/>
  <c r="F208" i="1" s="1"/>
  <c r="F207" i="1" s="1"/>
  <c r="G469" i="1" l="1"/>
  <c r="H469" i="1"/>
  <c r="I469" i="1"/>
  <c r="F469" i="1"/>
  <c r="G451" i="1"/>
  <c r="G450" i="1" s="1"/>
  <c r="G449" i="1" s="1"/>
  <c r="G448" i="1" s="1"/>
  <c r="H451" i="1"/>
  <c r="H450" i="1" s="1"/>
  <c r="I451" i="1"/>
  <c r="F451" i="1"/>
  <c r="F450" i="1" s="1"/>
  <c r="F449" i="1" s="1"/>
  <c r="F448" i="1" s="1"/>
  <c r="G361" i="1"/>
  <c r="H362" i="1"/>
  <c r="H361" i="1" s="1"/>
  <c r="I361" i="1"/>
  <c r="F361" i="1"/>
  <c r="G359" i="1"/>
  <c r="G356" i="1" s="1"/>
  <c r="G355" i="1" s="1"/>
  <c r="H359" i="1"/>
  <c r="I359" i="1"/>
  <c r="I356" i="1" s="1"/>
  <c r="I355" i="1" s="1"/>
  <c r="F359" i="1"/>
  <c r="H352" i="1"/>
  <c r="H351" i="1" s="1"/>
  <c r="H343" i="1" s="1"/>
  <c r="H356" i="1" l="1"/>
  <c r="H355" i="1" s="1"/>
  <c r="I450" i="1"/>
  <c r="I449" i="1" s="1"/>
  <c r="I448" i="1" s="1"/>
  <c r="I447" i="1" s="1"/>
  <c r="I310" i="1"/>
  <c r="I309" i="1" s="1"/>
  <c r="G310" i="1"/>
  <c r="G309" i="1" s="1"/>
  <c r="F309" i="1"/>
  <c r="H317" i="1"/>
  <c r="H316" i="1" s="1"/>
  <c r="H315" i="1" s="1"/>
  <c r="H314" i="1" s="1"/>
  <c r="H313" i="1" s="1"/>
  <c r="I317" i="1"/>
  <c r="I316" i="1" s="1"/>
  <c r="I315" i="1" s="1"/>
  <c r="I314" i="1" s="1"/>
  <c r="I313" i="1" s="1"/>
  <c r="G317" i="1"/>
  <c r="G316" i="1" s="1"/>
  <c r="G315" i="1" s="1"/>
  <c r="G314" i="1" s="1"/>
  <c r="G313" i="1" s="1"/>
  <c r="F317" i="1"/>
  <c r="F316" i="1" s="1"/>
  <c r="F315" i="1" s="1"/>
  <c r="F314" i="1" s="1"/>
  <c r="F313" i="1" s="1"/>
  <c r="F289" i="1"/>
  <c r="F282" i="1"/>
  <c r="F288" i="1" l="1"/>
  <c r="F249" i="1"/>
  <c r="I244" i="1"/>
  <c r="G244" i="1"/>
  <c r="F244" i="1"/>
  <c r="I239" i="1"/>
  <c r="G239" i="1"/>
  <c r="F239" i="1"/>
  <c r="I235" i="1"/>
  <c r="G235" i="1"/>
  <c r="H235" i="1"/>
  <c r="H234" i="1" s="1"/>
  <c r="F235" i="1"/>
  <c r="F234" i="1" s="1"/>
  <c r="F233" i="1" s="1"/>
  <c r="F226" i="1" s="1"/>
  <c r="H222" i="1"/>
  <c r="H220" i="1" s="1"/>
  <c r="I205" i="1"/>
  <c r="I204" i="1" s="1"/>
  <c r="I203" i="1" s="1"/>
  <c r="I202" i="1" s="1"/>
  <c r="G205" i="1"/>
  <c r="G204" i="1" s="1"/>
  <c r="F204" i="1"/>
  <c r="F203" i="1" s="1"/>
  <c r="F202" i="1" s="1"/>
  <c r="G198" i="1"/>
  <c r="G197" i="1" s="1"/>
  <c r="G196" i="1" s="1"/>
  <c r="G195" i="1" s="1"/>
  <c r="H198" i="1"/>
  <c r="H197" i="1" s="1"/>
  <c r="H196" i="1" s="1"/>
  <c r="H195" i="1" s="1"/>
  <c r="I198" i="1"/>
  <c r="I197" i="1" s="1"/>
  <c r="I196" i="1" s="1"/>
  <c r="I195" i="1" s="1"/>
  <c r="F198" i="1"/>
  <c r="F197" i="1" s="1"/>
  <c r="F196" i="1" s="1"/>
  <c r="F195" i="1" s="1"/>
  <c r="H174" i="1"/>
  <c r="H173" i="1" s="1"/>
  <c r="I174" i="1"/>
  <c r="G174" i="1"/>
  <c r="F174" i="1"/>
  <c r="H190" i="1"/>
  <c r="I193" i="1"/>
  <c r="I192" i="1" s="1"/>
  <c r="I191" i="1" s="1"/>
  <c r="I190" i="1" s="1"/>
  <c r="I189" i="1" s="1"/>
  <c r="G193" i="1"/>
  <c r="G192" i="1" s="1"/>
  <c r="G191" i="1" s="1"/>
  <c r="G190" i="1" s="1"/>
  <c r="G189" i="1" s="1"/>
  <c r="F193" i="1"/>
  <c r="F192" i="1" s="1"/>
  <c r="F191" i="1" s="1"/>
  <c r="F190" i="1" s="1"/>
  <c r="F189" i="1" s="1"/>
  <c r="I178" i="1"/>
  <c r="G178" i="1"/>
  <c r="F178" i="1"/>
  <c r="I180" i="1"/>
  <c r="G180" i="1"/>
  <c r="F180" i="1"/>
  <c r="I183" i="1"/>
  <c r="I182" i="1" s="1"/>
  <c r="G183" i="1"/>
  <c r="G182" i="1" s="1"/>
  <c r="F169" i="1"/>
  <c r="I134" i="1"/>
  <c r="I126" i="1" s="1"/>
  <c r="I125" i="1" s="1"/>
  <c r="I124" i="1" s="1"/>
  <c r="G134" i="1"/>
  <c r="G126" i="1" s="1"/>
  <c r="G125" i="1" s="1"/>
  <c r="G124" i="1" s="1"/>
  <c r="F134" i="1"/>
  <c r="F126" i="1" s="1"/>
  <c r="F125" i="1" s="1"/>
  <c r="F124" i="1" s="1"/>
  <c r="H130" i="1"/>
  <c r="H126" i="1" s="1"/>
  <c r="F287" i="1" l="1"/>
  <c r="F286" i="1" s="1"/>
  <c r="F173" i="1"/>
  <c r="F172" i="1" s="1"/>
  <c r="F171" i="1" s="1"/>
  <c r="I173" i="1"/>
  <c r="I172" i="1" s="1"/>
  <c r="I171" i="1" s="1"/>
  <c r="G173" i="1"/>
  <c r="G172" i="1" s="1"/>
  <c r="G171" i="1" s="1"/>
  <c r="G234" i="1"/>
  <c r="G233" i="1" s="1"/>
  <c r="G226" i="1" s="1"/>
  <c r="I234" i="1"/>
  <c r="I233" i="1" s="1"/>
  <c r="I226" i="1" s="1"/>
  <c r="G203" i="1"/>
  <c r="G202" i="1" s="1"/>
  <c r="G201" i="1" s="1"/>
  <c r="H172" i="1"/>
  <c r="H171" i="1" s="1"/>
  <c r="I201" i="1"/>
  <c r="F201" i="1"/>
  <c r="I243" i="1"/>
  <c r="I242" i="1" s="1"/>
  <c r="I241" i="1" s="1"/>
  <c r="G243" i="1"/>
  <c r="G242" i="1" s="1"/>
  <c r="G241" i="1" s="1"/>
  <c r="F243" i="1"/>
  <c r="F242" i="1" s="1"/>
  <c r="F241" i="1" s="1"/>
  <c r="F188" i="1" l="1"/>
  <c r="G165" i="1"/>
  <c r="I165" i="1"/>
  <c r="F225" i="1"/>
  <c r="F165" i="1"/>
  <c r="I225" i="1"/>
  <c r="I188" i="1" s="1"/>
  <c r="G225" i="1"/>
  <c r="G188" i="1" s="1"/>
  <c r="I88" i="1"/>
  <c r="I87" i="1" s="1"/>
  <c r="I86" i="1" s="1"/>
  <c r="G88" i="1"/>
  <c r="G87" i="1" s="1"/>
  <c r="G86" i="1" s="1"/>
  <c r="F88" i="1"/>
  <c r="F87" i="1" s="1"/>
  <c r="F86" i="1" s="1"/>
  <c r="G340" i="1"/>
  <c r="G339" i="1" s="1"/>
  <c r="G338" i="1" s="1"/>
  <c r="I340" i="1"/>
  <c r="I339" i="1" s="1"/>
  <c r="I338" i="1" s="1"/>
  <c r="F340" i="1"/>
  <c r="F339" i="1" s="1"/>
  <c r="F338" i="1" s="1"/>
  <c r="F324" i="1"/>
  <c r="F326" i="1" l="1"/>
  <c r="F323" i="1" s="1"/>
  <c r="F322" i="1" s="1"/>
  <c r="G326" i="1" l="1"/>
  <c r="G323" i="1" s="1"/>
  <c r="G322" i="1" s="1"/>
  <c r="I326" i="1"/>
  <c r="I323" i="1" s="1"/>
  <c r="I322" i="1" s="1"/>
  <c r="I321" i="1" l="1"/>
  <c r="G321" i="1"/>
  <c r="G320" i="1" s="1"/>
  <c r="F321" i="1"/>
  <c r="I158" i="1"/>
  <c r="I146" i="1" s="1"/>
  <c r="G158" i="1"/>
  <c r="G146" i="1" s="1"/>
  <c r="F158" i="1"/>
  <c r="F146" i="1" s="1"/>
  <c r="I81" i="1"/>
  <c r="H81" i="1"/>
  <c r="H80" i="1" s="1"/>
  <c r="H70" i="1" s="1"/>
  <c r="G81" i="1"/>
  <c r="F81" i="1"/>
  <c r="H275" i="1"/>
  <c r="H274" i="1" s="1"/>
  <c r="H271" i="1" s="1"/>
  <c r="I280" i="1"/>
  <c r="I279" i="1" s="1"/>
  <c r="I278" i="1" s="1"/>
  <c r="I277" i="1" s="1"/>
  <c r="G280" i="1"/>
  <c r="F280" i="1"/>
  <c r="F279" i="1" s="1"/>
  <c r="F278" i="1" s="1"/>
  <c r="F277" i="1" s="1"/>
  <c r="I143" i="1"/>
  <c r="I141" i="1" s="1"/>
  <c r="I140" i="1" s="1"/>
  <c r="H143" i="1"/>
  <c r="H141" i="1" s="1"/>
  <c r="H140" i="1" s="1"/>
  <c r="G143" i="1"/>
  <c r="F143" i="1"/>
  <c r="F276" i="1" l="1"/>
  <c r="F248" i="1" s="1"/>
  <c r="I276" i="1"/>
  <c r="I248" i="1" s="1"/>
  <c r="I320" i="1"/>
  <c r="F320" i="1"/>
  <c r="H73" i="1"/>
  <c r="G279" i="1"/>
  <c r="G278" i="1" s="1"/>
  <c r="G277" i="1" s="1"/>
  <c r="G276" i="1" s="1"/>
  <c r="G248" i="1" s="1"/>
  <c r="G141" i="1"/>
  <c r="G140" i="1" s="1"/>
  <c r="G142" i="1"/>
  <c r="I142" i="1"/>
  <c r="F141" i="1"/>
  <c r="F140" i="1" s="1"/>
  <c r="F142" i="1"/>
  <c r="G122" i="1" l="1"/>
  <c r="G118" i="1" s="1"/>
  <c r="G117" i="1" s="1"/>
  <c r="G112" i="1" s="1"/>
  <c r="H122" i="1"/>
  <c r="H118" i="1" s="1"/>
  <c r="H117" i="1" s="1"/>
  <c r="H112" i="1" s="1"/>
  <c r="I122" i="1"/>
  <c r="I118" i="1" s="1"/>
  <c r="I117" i="1" s="1"/>
  <c r="I112" i="1" s="1"/>
  <c r="I90" i="1" s="1"/>
  <c r="F122" i="1"/>
  <c r="F118" i="1" s="1"/>
  <c r="F117" i="1" s="1"/>
  <c r="F112" i="1" s="1"/>
  <c r="I525" i="1" l="1"/>
  <c r="G525" i="1"/>
  <c r="F525" i="1"/>
  <c r="I524" i="1" l="1"/>
  <c r="I523" i="1" s="1"/>
  <c r="I522" i="1" s="1"/>
  <c r="I521" i="1" s="1"/>
  <c r="G524" i="1"/>
  <c r="G523" i="1" s="1"/>
  <c r="G522" i="1" s="1"/>
  <c r="G521" i="1" s="1"/>
  <c r="F524" i="1"/>
  <c r="F523" i="1" s="1"/>
  <c r="F522" i="1" s="1"/>
  <c r="F521" i="1" s="1"/>
  <c r="I67" i="1"/>
  <c r="G67" i="1"/>
  <c r="F67" i="1"/>
  <c r="G342" i="1" l="1"/>
  <c r="G337" i="1" s="1"/>
  <c r="G336" i="1" s="1"/>
  <c r="H342" i="1"/>
  <c r="I342" i="1"/>
  <c r="I337" i="1" s="1"/>
  <c r="I336" i="1" s="1"/>
  <c r="F342" i="1"/>
  <c r="I84" i="1"/>
  <c r="I80" i="1" s="1"/>
  <c r="G84" i="1"/>
  <c r="G80" i="1" s="1"/>
  <c r="F84" i="1"/>
  <c r="F80" i="1" s="1"/>
  <c r="I78" i="1"/>
  <c r="I74" i="1" s="1"/>
  <c r="G78" i="1"/>
  <c r="G74" i="1" s="1"/>
  <c r="F78" i="1"/>
  <c r="F74" i="1" s="1"/>
  <c r="G20" i="1"/>
  <c r="H20" i="1"/>
  <c r="F20" i="1"/>
  <c r="G17" i="1" l="1"/>
  <c r="G16" i="1" s="1"/>
  <c r="G15" i="1" s="1"/>
  <c r="I72" i="1"/>
  <c r="I71" i="1" s="1"/>
  <c r="I70" i="1" s="1"/>
  <c r="I73" i="1"/>
  <c r="F73" i="1"/>
  <c r="F72" i="1" s="1"/>
  <c r="F71" i="1" s="1"/>
  <c r="F70" i="1" s="1"/>
  <c r="G72" i="1"/>
  <c r="G71" i="1" s="1"/>
  <c r="G70" i="1" s="1"/>
  <c r="G73" i="1"/>
  <c r="H525" i="1"/>
  <c r="H517" i="1"/>
  <c r="G514" i="1"/>
  <c r="H515" i="1"/>
  <c r="H514" i="1" s="1"/>
  <c r="I514" i="1"/>
  <c r="F514" i="1"/>
  <c r="G512" i="1"/>
  <c r="G511" i="1" s="1"/>
  <c r="H512" i="1"/>
  <c r="H511" i="1" s="1"/>
  <c r="I512" i="1"/>
  <c r="I511" i="1" s="1"/>
  <c r="F512" i="1"/>
  <c r="F511" i="1" s="1"/>
  <c r="G499" i="1"/>
  <c r="G498" i="1" s="1"/>
  <c r="G497" i="1" s="1"/>
  <c r="H499" i="1"/>
  <c r="H498" i="1" s="1"/>
  <c r="I499" i="1"/>
  <c r="I498" i="1" s="1"/>
  <c r="I497" i="1" s="1"/>
  <c r="F499" i="1"/>
  <c r="F498" i="1" s="1"/>
  <c r="F497" i="1" s="1"/>
  <c r="G492" i="1"/>
  <c r="G491" i="1" s="1"/>
  <c r="G490" i="1" s="1"/>
  <c r="G489" i="1" s="1"/>
  <c r="G488" i="1" s="1"/>
  <c r="H492" i="1"/>
  <c r="H491" i="1" s="1"/>
  <c r="H490" i="1" s="1"/>
  <c r="H489" i="1" s="1"/>
  <c r="H488" i="1" s="1"/>
  <c r="I492" i="1"/>
  <c r="I491" i="1" s="1"/>
  <c r="I490" i="1" s="1"/>
  <c r="I489" i="1" s="1"/>
  <c r="I488" i="1" s="1"/>
  <c r="F492" i="1"/>
  <c r="F491" i="1" s="1"/>
  <c r="F490" i="1" s="1"/>
  <c r="F489" i="1" s="1"/>
  <c r="F488" i="1" s="1"/>
  <c r="G482" i="1"/>
  <c r="G481" i="1" s="1"/>
  <c r="I482" i="1"/>
  <c r="I481" i="1" s="1"/>
  <c r="H487" i="1"/>
  <c r="F486" i="1"/>
  <c r="F483" i="1" s="1"/>
  <c r="F482" i="1" s="1"/>
  <c r="F481" i="1" s="1"/>
  <c r="G457" i="1"/>
  <c r="G456" i="1" s="1"/>
  <c r="G455" i="1" s="1"/>
  <c r="G454" i="1" s="1"/>
  <c r="H457" i="1"/>
  <c r="H456" i="1" s="1"/>
  <c r="H455" i="1" s="1"/>
  <c r="H454" i="1" s="1"/>
  <c r="I457" i="1"/>
  <c r="I456" i="1" s="1"/>
  <c r="I455" i="1" s="1"/>
  <c r="I454" i="1" s="1"/>
  <c r="F457" i="1"/>
  <c r="F456" i="1" s="1"/>
  <c r="F455" i="1" s="1"/>
  <c r="F454" i="1" s="1"/>
  <c r="G466" i="1"/>
  <c r="G465" i="1" s="1"/>
  <c r="H466" i="1"/>
  <c r="H465" i="1" s="1"/>
  <c r="I466" i="1"/>
  <c r="I465" i="1" s="1"/>
  <c r="F466" i="1"/>
  <c r="F465" i="1" s="1"/>
  <c r="G447" i="1"/>
  <c r="H447" i="1"/>
  <c r="F447" i="1"/>
  <c r="G444" i="1"/>
  <c r="H444" i="1"/>
  <c r="H443" i="1" s="1"/>
  <c r="H442" i="1" s="1"/>
  <c r="H441" i="1" s="1"/>
  <c r="H440" i="1" s="1"/>
  <c r="I444" i="1"/>
  <c r="F444" i="1"/>
  <c r="H438" i="1"/>
  <c r="H437" i="1" s="1"/>
  <c r="H436" i="1" s="1"/>
  <c r="H435" i="1" s="1"/>
  <c r="H434" i="1" s="1"/>
  <c r="G423" i="1"/>
  <c r="H423" i="1"/>
  <c r="I423" i="1"/>
  <c r="F423" i="1"/>
  <c r="F420" i="1" s="1"/>
  <c r="F414" i="1" s="1"/>
  <c r="G421" i="1"/>
  <c r="G420" i="1" s="1"/>
  <c r="G414" i="1" s="1"/>
  <c r="H421" i="1"/>
  <c r="I421" i="1"/>
  <c r="I420" i="1" s="1"/>
  <c r="I414" i="1" s="1"/>
  <c r="G412" i="1"/>
  <c r="G411" i="1" s="1"/>
  <c r="H412" i="1"/>
  <c r="I412" i="1"/>
  <c r="I411" i="1" s="1"/>
  <c r="F412" i="1"/>
  <c r="F411" i="1" s="1"/>
  <c r="G392" i="1"/>
  <c r="G391" i="1" s="1"/>
  <c r="G390" i="1" s="1"/>
  <c r="H392" i="1"/>
  <c r="H391" i="1" s="1"/>
  <c r="H390" i="1" s="1"/>
  <c r="I392" i="1"/>
  <c r="I391" i="1" s="1"/>
  <c r="I390" i="1" s="1"/>
  <c r="F392" i="1"/>
  <c r="F391" i="1" s="1"/>
  <c r="F390" i="1" s="1"/>
  <c r="H341" i="1"/>
  <c r="H335" i="1"/>
  <c r="H325" i="1"/>
  <c r="H324" i="1" s="1"/>
  <c r="H312" i="1"/>
  <c r="H310" i="1" s="1"/>
  <c r="H309" i="1" s="1"/>
  <c r="H308" i="1" s="1"/>
  <c r="H307" i="1" s="1"/>
  <c r="G308" i="1"/>
  <c r="G307" i="1" s="1"/>
  <c r="I308" i="1"/>
  <c r="I307" i="1" s="1"/>
  <c r="F308" i="1"/>
  <c r="F307" i="1" s="1"/>
  <c r="F510" i="1" l="1"/>
  <c r="F502" i="1" s="1"/>
  <c r="F501" i="1" s="1"/>
  <c r="I502" i="1"/>
  <c r="I501" i="1" s="1"/>
  <c r="I510" i="1"/>
  <c r="H510" i="1"/>
  <c r="H502" i="1" s="1"/>
  <c r="G510" i="1"/>
  <c r="G502" i="1" s="1"/>
  <c r="G501" i="1" s="1"/>
  <c r="H524" i="1"/>
  <c r="H523" i="1" s="1"/>
  <c r="H522" i="1" s="1"/>
  <c r="H521" i="1" s="1"/>
  <c r="H486" i="1"/>
  <c r="H485" i="1" s="1"/>
  <c r="H484" i="1" s="1"/>
  <c r="H483" i="1" s="1"/>
  <c r="H482" i="1" s="1"/>
  <c r="H481" i="1" s="1"/>
  <c r="H420" i="1"/>
  <c r="H419" i="1" s="1"/>
  <c r="H418" i="1" s="1"/>
  <c r="H415" i="1" s="1"/>
  <c r="H323" i="1"/>
  <c r="I377" i="1"/>
  <c r="I374" i="1" s="1"/>
  <c r="I373" i="1" s="1"/>
  <c r="I372" i="1" s="1"/>
  <c r="I371" i="1" s="1"/>
  <c r="H380" i="1"/>
  <c r="H379" i="1" s="1"/>
  <c r="I389" i="1"/>
  <c r="I388" i="1" s="1"/>
  <c r="H389" i="1"/>
  <c r="H388" i="1" s="1"/>
  <c r="G389" i="1"/>
  <c r="G388" i="1" s="1"/>
  <c r="F389" i="1"/>
  <c r="F388" i="1" s="1"/>
  <c r="G443" i="1"/>
  <c r="G442" i="1" s="1"/>
  <c r="G441" i="1" s="1"/>
  <c r="G440" i="1" s="1"/>
  <c r="G433" i="1" s="1"/>
  <c r="F443" i="1"/>
  <c r="F442" i="1" s="1"/>
  <c r="F441" i="1" s="1"/>
  <c r="F440" i="1" s="1"/>
  <c r="F433" i="1" s="1"/>
  <c r="I443" i="1"/>
  <c r="I442" i="1" s="1"/>
  <c r="I441" i="1" s="1"/>
  <c r="I440" i="1" s="1"/>
  <c r="I433" i="1" s="1"/>
  <c r="F305" i="1"/>
  <c r="F304" i="1" s="1"/>
  <c r="F306" i="1"/>
  <c r="G305" i="1"/>
  <c r="G304" i="1" s="1"/>
  <c r="G306" i="1"/>
  <c r="H305" i="1"/>
  <c r="H304" i="1" s="1"/>
  <c r="H306" i="1"/>
  <c r="I305" i="1"/>
  <c r="I304" i="1" s="1"/>
  <c r="I306" i="1"/>
  <c r="G145" i="1"/>
  <c r="F377" i="1"/>
  <c r="H433" i="1"/>
  <c r="H432" i="1"/>
  <c r="H431" i="1" s="1"/>
  <c r="H430" i="1" s="1"/>
  <c r="H429" i="1" s="1"/>
  <c r="H340" i="1"/>
  <c r="I464" i="1"/>
  <c r="I463" i="1" s="1"/>
  <c r="I453" i="1" s="1"/>
  <c r="I410" i="1"/>
  <c r="I409" i="1" s="1"/>
  <c r="G464" i="1"/>
  <c r="G463" i="1" s="1"/>
  <c r="G453" i="1" s="1"/>
  <c r="G377" i="1"/>
  <c r="F410" i="1"/>
  <c r="F409" i="1" s="1"/>
  <c r="F408" i="1" s="1"/>
  <c r="F464" i="1"/>
  <c r="F463" i="1" s="1"/>
  <c r="F453" i="1" s="1"/>
  <c r="H464" i="1"/>
  <c r="H463" i="1" s="1"/>
  <c r="H453" i="1" s="1"/>
  <c r="G410" i="1"/>
  <c r="G409" i="1" s="1"/>
  <c r="H406" i="1"/>
  <c r="H405" i="1" s="1"/>
  <c r="H401" i="1" s="1"/>
  <c r="H400" i="1" s="1"/>
  <c r="H399" i="1" s="1"/>
  <c r="H398" i="1" s="1"/>
  <c r="H397" i="1" s="1"/>
  <c r="H497" i="1"/>
  <c r="H495" i="1" s="1"/>
  <c r="H494" i="1" s="1"/>
  <c r="I319" i="1" l="1"/>
  <c r="H322" i="1"/>
  <c r="H321" i="1" s="1"/>
  <c r="H320" i="1" s="1"/>
  <c r="H378" i="1"/>
  <c r="H377" i="1" s="1"/>
  <c r="H374" i="1" s="1"/>
  <c r="H373" i="1" s="1"/>
  <c r="H372" i="1" s="1"/>
  <c r="H371" i="1" s="1"/>
  <c r="H532" i="1"/>
  <c r="G374" i="1"/>
  <c r="G373" i="1" s="1"/>
  <c r="G372" i="1" s="1"/>
  <c r="G371" i="1" s="1"/>
  <c r="G319" i="1" s="1"/>
  <c r="F374" i="1"/>
  <c r="F373" i="1" s="1"/>
  <c r="F372" i="1" s="1"/>
  <c r="F371" i="1" s="1"/>
  <c r="H446" i="1"/>
  <c r="H414" i="1"/>
  <c r="H411" i="1" s="1"/>
  <c r="H410" i="1" s="1"/>
  <c r="H409" i="1" s="1"/>
  <c r="I408" i="1"/>
  <c r="I407" i="1" s="1"/>
  <c r="F407" i="1"/>
  <c r="G495" i="1"/>
  <c r="G494" i="1" s="1"/>
  <c r="G496" i="1"/>
  <c r="F495" i="1"/>
  <c r="F494" i="1" s="1"/>
  <c r="F496" i="1"/>
  <c r="I495" i="1"/>
  <c r="I494" i="1" s="1"/>
  <c r="I496" i="1"/>
  <c r="I145" i="1"/>
  <c r="F145" i="1"/>
  <c r="G446" i="1"/>
  <c r="I446" i="1"/>
  <c r="H339" i="1"/>
  <c r="F446" i="1"/>
  <c r="F34" i="1"/>
  <c r="I18" i="1"/>
  <c r="I20" i="1"/>
  <c r="F18" i="1"/>
  <c r="H376" i="1" l="1"/>
  <c r="G33" i="1"/>
  <c r="I33" i="1"/>
  <c r="H408" i="1"/>
  <c r="H407" i="1" s="1"/>
  <c r="G408" i="1"/>
  <c r="G407" i="1" s="1"/>
  <c r="H338" i="1"/>
  <c r="H337" i="1" s="1"/>
  <c r="H336" i="1" s="1"/>
  <c r="H319" i="1" s="1"/>
  <c r="F17" i="1"/>
  <c r="F33" i="1"/>
  <c r="F32" i="1" s="1"/>
  <c r="F31" i="1" s="1"/>
  <c r="I17" i="1"/>
  <c r="G32" i="1" l="1"/>
  <c r="G31" i="1" s="1"/>
  <c r="G13" i="1" s="1"/>
  <c r="G528" i="1" s="1"/>
  <c r="I32" i="1"/>
  <c r="I31" i="1" s="1"/>
  <c r="I13" i="1" s="1"/>
  <c r="I528" i="1" s="1"/>
  <c r="F16" i="1"/>
  <c r="F15" i="1" s="1"/>
  <c r="F14" i="1" s="1"/>
  <c r="F13" i="1" s="1"/>
  <c r="I16" i="1"/>
  <c r="I15" i="1" s="1"/>
  <c r="H530" i="1"/>
  <c r="G530" i="1" l="1"/>
  <c r="F369" i="1"/>
  <c r="F356" i="1" s="1"/>
  <c r="F355" i="1" s="1"/>
  <c r="F337" i="1" s="1"/>
  <c r="F336" i="1" s="1"/>
  <c r="I530" i="1" l="1"/>
  <c r="F319" i="1"/>
  <c r="F528" i="1" s="1"/>
  <c r="F530" i="1" s="1"/>
</calcChain>
</file>

<file path=xl/sharedStrings.xml><?xml version="1.0" encoding="utf-8"?>
<sst xmlns="http://schemas.openxmlformats.org/spreadsheetml/2006/main" count="2050" uniqueCount="522">
  <si>
    <t xml:space="preserve">             Наименование </t>
  </si>
  <si>
    <t>Раздел</t>
  </si>
  <si>
    <t>Целевая статья</t>
  </si>
  <si>
    <t>Вид расхода</t>
  </si>
  <si>
    <t>Функционирование высшего должностного лица субъекта  РФ и муниципального образования</t>
  </si>
  <si>
    <t>Расходы на обеспечение функций органов местного самоуправления</t>
  </si>
  <si>
    <t xml:space="preserve">Расходы на выплаты персоналу государственных (муниципальных) органов </t>
  </si>
  <si>
    <t>Реализация расходных обязательств в части обеспечения выплаты заработной платы  работникам муниципальных учреждений</t>
  </si>
  <si>
    <t>Расходы на выплаты персоналу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</si>
  <si>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</si>
  <si>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Иные закупки товаров, работ и услуг для обеспечения  государственных (муниципальных) нужд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</si>
  <si>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 </t>
  </si>
  <si>
    <t>Уплата налогов, сборов и иных платежей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</si>
  <si>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</si>
  <si>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73 0 00 51200</t>
  </si>
  <si>
    <t>Обеспечение деятельности финансовых, налоговых и  таможенных  органов  и органов финансового (финансово-бюджетного) надзора</t>
  </si>
  <si>
    <t xml:space="preserve">Расходы на выплату персоналу государственных (муниципальных) органов </t>
  </si>
  <si>
    <t>Резервные фонды</t>
  </si>
  <si>
    <t>70 0 00 00000</t>
  </si>
  <si>
    <t>Резервные фонды местных администраций</t>
  </si>
  <si>
    <t>70 4 00 00000</t>
  </si>
  <si>
    <t>Резервные средства</t>
  </si>
  <si>
    <t>Другие общегосударственные вопросы</t>
  </si>
  <si>
    <t>Субсидии  некоммерческим организациям (за исключением государственных (муниципальных) учреждений)</t>
  </si>
  <si>
    <t>Иные закупки товаров, работ и услуг для обеспечения государственных (муниципальных) нужд</t>
  </si>
  <si>
    <t>Осуществление отдельных государственных полномочий в соответствии с законом области от 10 декабря 2014 г. № 3526-ОЗ «О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услуг»</t>
  </si>
  <si>
    <t>Субсидии бюджетным учреждениям</t>
  </si>
  <si>
    <t xml:space="preserve">Расходы на выплату персоналу казенных учреждений 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</si>
  <si>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</si>
  <si>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Расходы на выплату персоналу казенных учреждений</t>
  </si>
  <si>
    <t>Реализация мероприятий, направленных на развитие туризма</t>
  </si>
  <si>
    <t>НАЦИОНАЛЬНАЯ БЕЗОПАСНОСТЬ И ПРАВООХРАНИТЕЛЬНАЯ ДЕЯТЕЛЬНОСТЬ</t>
  </si>
  <si>
    <t xml:space="preserve">Защита населения и территории от чрезвычайных ситуаций природного и техногенного характера, пожарная безопасность  </t>
  </si>
  <si>
    <t>Расходы на выплату персоналу государственных (муниципальных) органов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</si>
  <si>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</si>
  <si>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</si>
  <si>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</si>
  <si>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Транспорт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</si>
  <si>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</si>
  <si>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 xml:space="preserve">Иные закупки товаров, работ и услуг для обеспечения  государственных (муниципальных) нужд </t>
  </si>
  <si>
    <t>Другие вопросы в области национальной экономики</t>
  </si>
  <si>
    <t>Субсидии юридическим лицам (кроме некоммерческих организаций), индивидуальным предпринимателям, физическим лицам</t>
  </si>
  <si>
    <t xml:space="preserve">Формирование земельных участков под объектами, находящимися в муниципальной собственности и для проведения аукционов  </t>
  </si>
  <si>
    <t>Жилищное хозяйство</t>
  </si>
  <si>
    <t>Бюджетные инвестиции</t>
  </si>
  <si>
    <t>Коммунальное хозяйство</t>
  </si>
  <si>
    <t>Благоустройство</t>
  </si>
  <si>
    <t>ОХРАНА ОКРУЖАЮЩЕЙ СРЕДЫ</t>
  </si>
  <si>
    <t>Охрана объектов растительного и животного мира и среды их обитания</t>
  </si>
  <si>
    <t>Природоохранные мероприятия</t>
  </si>
  <si>
    <t xml:space="preserve">Субсидии  бюджетным учреждениям </t>
  </si>
  <si>
    <t>Другие вопросы в области охраны окружающей среды</t>
  </si>
  <si>
    <t>Осуществление отдельных государственных полномочий в соответствии с законом области от 25 декабря 2013 года № 3248-ОЗ «О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животных»</t>
  </si>
  <si>
    <t xml:space="preserve">ОБРАЗОВАНИЕ  </t>
  </si>
  <si>
    <t>Дошкольное образование</t>
  </si>
  <si>
    <t>Детские дошкольные учреждения</t>
  </si>
  <si>
    <t>Субсидии  бюджетным учреждениям</t>
  </si>
  <si>
    <t>Школы-детские сады, школы начальные, неполные средние и средние</t>
  </si>
  <si>
    <t>Осуществление отдельных государственных полномочий в соответствии законом области от 17 декабря 2007 года № 1719-ОЗ «О наделении органов местного самоуправления отдельными государственными полномочиями в сфере образования»</t>
  </si>
  <si>
    <t>Дополнительное образование детей</t>
  </si>
  <si>
    <t>Учреждения по внешкольной работе с детьми</t>
  </si>
  <si>
    <t xml:space="preserve">Молодежная политика </t>
  </si>
  <si>
    <t>Проведение мероприятий для детей и молодежи</t>
  </si>
  <si>
    <t xml:space="preserve">Другие вопросы в области образования </t>
  </si>
  <si>
    <t xml:space="preserve">КУЛЬТУРА,  КИНЕМАТОГРАФИЯ  </t>
  </si>
  <si>
    <t>Культура</t>
  </si>
  <si>
    <t>Учреждения культуры</t>
  </si>
  <si>
    <t>Санитарно-эпидемиологическое благополучие</t>
  </si>
  <si>
    <t>Другие вопросы в области здравоохранения</t>
  </si>
  <si>
    <t>СОЦИАЛЬНАЯ ПОЛИТИКА</t>
  </si>
  <si>
    <t>Пенсионное обеспечение</t>
  </si>
  <si>
    <t xml:space="preserve">Публичные нормативные социальные выплаты гражданам </t>
  </si>
  <si>
    <t>Социальные выплаты гражданам, кроме публичных нормативных обязательств</t>
  </si>
  <si>
    <t>Социальное обеспечение населения</t>
  </si>
  <si>
    <t>Публичные нормативные обязательства гражданам несоциального характера</t>
  </si>
  <si>
    <t>Обеспечение жильем молодых семей</t>
  </si>
  <si>
    <t xml:space="preserve">Иные закупки товаров , работ и услуг для обеспечения государственных (муниципальных) нужд 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</si>
  <si>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</si>
  <si>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</si>
  <si>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</si>
  <si>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Иные закупки товаров, работ и услуг для государственных (муниципальных) нужд</t>
  </si>
  <si>
    <t>Массовый спорт</t>
  </si>
  <si>
    <t>СРЕДСТВА МАССОВОЙ ИНФОРМАЦИИ</t>
  </si>
  <si>
    <t>Средства массовой информации</t>
  </si>
  <si>
    <t>Субсидии автономным учреждениям</t>
  </si>
  <si>
    <t xml:space="preserve"> Итого расходов</t>
  </si>
  <si>
    <t>Условно утверждаемые расходы</t>
  </si>
  <si>
    <t>Всего расходов</t>
  </si>
  <si>
    <t>Под-раздел</t>
  </si>
  <si>
    <t>к решению Представительного Собрания</t>
  </si>
  <si>
    <r>
      <t>ЖИЛИЩНО-КОММУНАЛЬНОЕ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ХОЗЯЙСТВО</t>
    </r>
  </si>
  <si>
    <t>9,0</t>
  </si>
  <si>
    <t>ОБЩЕГОСУДАРСТВЕННЫЕ ВОПРОСЫ</t>
  </si>
  <si>
    <t>01</t>
  </si>
  <si>
    <t>00</t>
  </si>
  <si>
    <t>02</t>
  </si>
  <si>
    <t>03</t>
  </si>
  <si>
    <t>04</t>
  </si>
  <si>
    <t>05</t>
  </si>
  <si>
    <t>06</t>
  </si>
  <si>
    <t>08</t>
  </si>
  <si>
    <t>09</t>
  </si>
  <si>
    <t>07</t>
  </si>
  <si>
    <t>1,0</t>
  </si>
  <si>
    <t>04 0 00 00000</t>
  </si>
  <si>
    <t>04 2 00 00000</t>
  </si>
  <si>
    <t>04 2 01 00000</t>
  </si>
  <si>
    <t>120</t>
  </si>
  <si>
    <t>240</t>
  </si>
  <si>
    <t>01 0 00 00000</t>
  </si>
  <si>
    <t>01 4 00 00000</t>
  </si>
  <si>
    <t>02 0 00 00000</t>
  </si>
  <si>
    <t>01 1 00 00000</t>
  </si>
  <si>
    <t>01 1 01 00000</t>
  </si>
  <si>
    <t>01 2 00 00000</t>
  </si>
  <si>
    <t>01 2 01 00000</t>
  </si>
  <si>
    <t>01 4 01 70030</t>
  </si>
  <si>
    <t>ЗДРАВООХРАНЕНИЕ</t>
  </si>
  <si>
    <t>04 2 02 00000</t>
  </si>
  <si>
    <t>07 0 00 00000</t>
  </si>
  <si>
    <t>09 0 00 00000</t>
  </si>
  <si>
    <t>Судебная система</t>
  </si>
  <si>
    <t>610</t>
  </si>
  <si>
    <t>Сельское хозяйство и рыболовство</t>
  </si>
  <si>
    <t>10</t>
  </si>
  <si>
    <t>310</t>
  </si>
  <si>
    <t>330</t>
  </si>
  <si>
    <t>13</t>
  </si>
  <si>
    <t>110</t>
  </si>
  <si>
    <t>850</t>
  </si>
  <si>
    <t>630</t>
  </si>
  <si>
    <t>Осуществление мероприятий по обеспечению безопасности на водных объектах</t>
  </si>
  <si>
    <t>810</t>
  </si>
  <si>
    <t>Периодическая печать и издательства</t>
  </si>
  <si>
    <t>НАЦИОНАЛЬНАЯ ОБОРОНА</t>
  </si>
  <si>
    <t>Мобилизационная и вневойсковая подготовка</t>
  </si>
  <si>
    <t>75 0 00 00000</t>
  </si>
  <si>
    <t>75 0 00 51180</t>
  </si>
  <si>
    <t>Общее образование</t>
  </si>
  <si>
    <t>2025 год</t>
  </si>
  <si>
    <t>7</t>
  </si>
  <si>
    <t>8</t>
  </si>
  <si>
    <t>11</t>
  </si>
  <si>
    <t>14</t>
  </si>
  <si>
    <t>Субсидия на организацию уличного освещения в рамках подпрограммы «Энергосбережение и повышение энергетической эффективности на территории Вологодской области» государственной программы «Развитие топливно-энергетического комплекса и коммунальной инфраструктуры на территории Вологодской области на 2021-2025 годы»</t>
  </si>
  <si>
    <t>01 4 03 00000</t>
  </si>
  <si>
    <t>Членский взнос в Ассоциацию по улучшению состояния здоровья и качества жизни населения «Здоровые города, районы и поселки»</t>
  </si>
  <si>
    <t>Сумма (тыс. рублей)</t>
  </si>
  <si>
    <t xml:space="preserve"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 </t>
  </si>
  <si>
    <t>Повышение квалификации муниципальных служащих органов местного самоуправления округа</t>
  </si>
  <si>
    <t>Осуществление первичного воинского учета органами местного самоуправления  поселений, муниципальных и городских округов</t>
  </si>
  <si>
    <t>Выплаты за звание «Почетный гражданин округа»</t>
  </si>
  <si>
    <t>Осуществление полномочий по первичному воинскому учету</t>
  </si>
  <si>
    <t>320</t>
  </si>
  <si>
    <t>4</t>
  </si>
  <si>
    <t>2026 год</t>
  </si>
  <si>
    <t>Осуществление отдельных государственных полномочий в соответствии с законом области от 28 июня 2006 года № 1465-ОЗ «О наделении органов местного самоуправления отдельными государственными полномочиями в сфере охраны окружающей среды» в части выплаты заработной платы за счет средств единой субвенции</t>
  </si>
  <si>
    <t>Членский взнос в Ассоциацию «Совет муниципальных образований области»</t>
  </si>
  <si>
    <t>Поддержка ветеранских организаций</t>
  </si>
  <si>
    <t>Подготовка объектов теплоэнергетики  к работе в осенне-зимний период</t>
  </si>
  <si>
    <t>Расходы на содержание мест захоронения</t>
  </si>
  <si>
    <t>Расходы на реализацию прочих мероприятий по благоустройству</t>
  </si>
  <si>
    <t>Поддержка Общероссийской общественной организации «Всероссийское общество инвалидов»</t>
  </si>
  <si>
    <t>Cоздание условий для занятий инвалидов, лиц с ограниченными возможностями здоровья физической культурой и спортом</t>
  </si>
  <si>
    <t>01 4 05 00000</t>
  </si>
  <si>
    <t>01 4 05 20590</t>
  </si>
  <si>
    <t>Расходы на обустройство детских и спортивных площадок</t>
  </si>
  <si>
    <t>Расходы на обустройство контейнерных площадок</t>
  </si>
  <si>
    <t>Создание и (или) ремонт источников наружного водоснабжения для забора воды в целях пожаротушения</t>
  </si>
  <si>
    <t>01 2 01 S1940</t>
  </si>
  <si>
    <t>Расходы на обеспечение деятельности муниципального бюджетного учреждения «Благоустройство Междуречья»»</t>
  </si>
  <si>
    <t>Муниципальная программа «Совершенствование муниципального управления в Междуреченском муниципальном округе»</t>
  </si>
  <si>
    <t>Комплексы процессных мероприятий</t>
  </si>
  <si>
    <t xml:space="preserve">Комплекс процессных мероприятий "Обеспечение деятельности органов местного самоуправления округа" </t>
  </si>
  <si>
    <t>03 0 00 00000</t>
  </si>
  <si>
    <t>03 4 00 00000</t>
  </si>
  <si>
    <t>03 4 01 00000</t>
  </si>
  <si>
    <t>03 4 01 00190</t>
  </si>
  <si>
    <t xml:space="preserve">03 4 01 00190 </t>
  </si>
  <si>
    <t>03 4 01 70030</t>
  </si>
  <si>
    <t>03 4 01 72190</t>
  </si>
  <si>
    <t>03 4 01 72311</t>
  </si>
  <si>
    <t>03 4 01 72312</t>
  </si>
  <si>
    <t>03 4 01 72315</t>
  </si>
  <si>
    <t>Муниципальна программа «Развитие территории Междуреченского муниципального округа»</t>
  </si>
  <si>
    <t>Комплекс процессных мероприятий «Обеспечение деятельности Управления по развитию территории администрации Междуреченского муниципального округа»</t>
  </si>
  <si>
    <t>10 0 00 00000</t>
  </si>
  <si>
    <t>Комплекс процессных мероприятий «Экологическая безопасность и защита населения от болезней, общих для человека и животных, предотвращение распространение сорного растения борщевик Сосновского»</t>
  </si>
  <si>
    <t>Муниципальная программа «Управление муниципальными финансами Междуреченского муниципального округа»</t>
  </si>
  <si>
    <t>06 0 00 00000</t>
  </si>
  <si>
    <t>06 4 00 00000</t>
  </si>
  <si>
    <t>Комплекс процессных мероприятий "Обеспечение реализации муниципальной программы "Управление муниципальными финансами Междуреченского муниципального округа"</t>
  </si>
  <si>
    <t>06 4 01 00000</t>
  </si>
  <si>
    <t>06 4 02 00190</t>
  </si>
  <si>
    <t>06 4 02 00000</t>
  </si>
  <si>
    <t>06 4 02 70030</t>
  </si>
  <si>
    <t xml:space="preserve"> «Обеспечение деятельности контрольно-счетной комиссии Междуреченского муниципального округа»</t>
  </si>
  <si>
    <t xml:space="preserve">03 4 01 00000 </t>
  </si>
  <si>
    <t xml:space="preserve">03 4 01 21030 </t>
  </si>
  <si>
    <t>03 4 01 20230</t>
  </si>
  <si>
    <t>03 4 03 00000</t>
  </si>
  <si>
    <t>03 4 03 70030</t>
  </si>
  <si>
    <t>03 4 03 72250</t>
  </si>
  <si>
    <t>03 4 04 00000</t>
  </si>
  <si>
    <t>03 4 04 12590</t>
  </si>
  <si>
    <t>03 4 04 70030</t>
  </si>
  <si>
    <t>Комплекс процессных мероприятий «Обеспечение исполнения бюджета округа на основе принципов долгосрочной сбалансированности и устойчивости бюджета округа, повышения эффективности бюджетных расходов»</t>
  </si>
  <si>
    <t>06 4 01 12590</t>
  </si>
  <si>
    <t>06 4 01 70030</t>
  </si>
  <si>
    <t>Муниципальные проекты</t>
  </si>
  <si>
    <t>06 3 00 00000</t>
  </si>
  <si>
    <t>06 3 01 00000</t>
  </si>
  <si>
    <t>Муниципальный проект «Поддержка деятельности социально ориентированных некоммерческих организаций, осуществляющих деятельность на территории Междуреченского муниципального округа"</t>
  </si>
  <si>
    <t>06 3 01 60050</t>
  </si>
  <si>
    <t>Муниципальная программа «Развитие культуры и туризма в Междуреченском муниципальном округе»</t>
  </si>
  <si>
    <t>09 4 00 00000</t>
  </si>
  <si>
    <t>09 4 01 00000</t>
  </si>
  <si>
    <t>09 4 01 00190</t>
  </si>
  <si>
    <t>09 4 01 70030</t>
  </si>
  <si>
    <t>Муниципальная  программа «Обеспечение комплексной безопасности жизнедеятельности населения Междуреченского муниципального округа»</t>
  </si>
  <si>
    <t xml:space="preserve">Комплексы процессных мероприятий </t>
  </si>
  <si>
    <t>08 0 00 00000</t>
  </si>
  <si>
    <t>08 4 00 00000</t>
  </si>
  <si>
    <t>08 4 02 00000</t>
  </si>
  <si>
    <t>08 4 02 72314</t>
  </si>
  <si>
    <t xml:space="preserve">Комплекс процессных мероприятий «Совершенствование предоставления государственных  и муниципальных услуг»
</t>
  </si>
  <si>
    <t>Обеспечение деятельности многофункциональных центров предоставления государственных и муниципальных услуг</t>
  </si>
  <si>
    <t>03 4 03 82250</t>
  </si>
  <si>
    <t>Субсидии некоммерческим организациям (за исключением государственных (муниципальных) учреждений</t>
  </si>
  <si>
    <t>Комплекс процессных мероприятий  «Развитие туризма в Междуреченском муниципальном округе</t>
  </si>
  <si>
    <t>10 4 02 20430</t>
  </si>
  <si>
    <t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округа»</t>
  </si>
  <si>
    <t>07 4 00 00000</t>
  </si>
  <si>
    <t xml:space="preserve">Комплекс процессных мероприятий
«Совершенствование системы управления муниципальным имуществом и земельными ресурсами Междуреченского муниципального округа»
</t>
  </si>
  <si>
    <t>07 4 01 00000</t>
  </si>
  <si>
    <t>07 4 01 20510</t>
  </si>
  <si>
    <t>«Изготовление технических планов и кадастровых паспортов»</t>
  </si>
  <si>
    <t>07 4 01 20520</t>
  </si>
  <si>
    <t>07 4 01 20530</t>
  </si>
  <si>
    <t>Оценка стоимости годовой арендной платы и рыночной стоимости</t>
  </si>
  <si>
    <t>07 4 01 20540</t>
  </si>
  <si>
    <t xml:space="preserve">Комплекс процессных мероприятий «Обеспечение безопасности и защита населения от чрезвычайных ситуаций»   </t>
  </si>
  <si>
    <t>08 4 01 00000</t>
  </si>
  <si>
    <t>«Обеспечение деятельности единой  дежурно-диспетчерской службы»</t>
  </si>
  <si>
    <t>Реализация расходных обязательств в части выплаты заработной платы работникам муниципальных учреждений</t>
  </si>
  <si>
    <t>08 4 01 00190</t>
  </si>
  <si>
    <t>08 4 01 70030</t>
  </si>
  <si>
    <t>08 4 01 94590</t>
  </si>
  <si>
    <t>Комплекс процессных мероприятий «Обеспечение пожарной безопасности на территории Междуреченского муниципального округа»</t>
  </si>
  <si>
    <t>Расходы на обеспечение первичных мер пожарной безопасности</t>
  </si>
  <si>
    <t>09 4 03 00000</t>
  </si>
  <si>
    <t>09 4 03 23010</t>
  </si>
  <si>
    <t>09 4 03 S1810</t>
  </si>
  <si>
    <t xml:space="preserve">03 0 00 00000 </t>
  </si>
  <si>
    <t>03 4 01 23060</t>
  </si>
  <si>
    <t xml:space="preserve">Комплекс процессных мероприятий «Обеспечение деятельности  органов местного самоуправления округа»
</t>
  </si>
  <si>
    <t>Расходы на внедрение  современных технических средств, направленных на своевременное оповещение населения при возникновении чрезвычайных ситуаций</t>
  </si>
  <si>
    <t>08 4 01 20230</t>
  </si>
  <si>
    <t>08 4 01 81060</t>
  </si>
  <si>
    <t>Расходы на внедрение и (или) эксплуатацию аппаратно-программного комплекса «Безопасный город»</t>
  </si>
  <si>
    <t>08 4 01 81280</t>
  </si>
  <si>
    <t>08 4 01 S1060</t>
  </si>
  <si>
    <t>08 4 03 23060</t>
  </si>
  <si>
    <t>08 4 03 00000</t>
  </si>
  <si>
    <t>08 4 03 23080</t>
  </si>
  <si>
    <t>Муниципальная программа «Развитие образования Междуреченского муниципального округа»</t>
  </si>
  <si>
    <t>Комплекс процессных мероприятий  «Содействие по временной занятости несовершеннолетних граждан в возрасте от 14 до 18 лет в свободное от учебы время и каникулярный период»</t>
  </si>
  <si>
    <t>Обеспечение условий для трудоустройства детей в возрасте от 14 до 18 лет в свободное от учебы время и каникулярный период"</t>
  </si>
  <si>
    <t>01 4 03 24010</t>
  </si>
  <si>
    <t>Муниципальная  программа «Обеспечение комплексной безопасности жизнедеятельности населения Междуреченского муниципального округ»</t>
  </si>
  <si>
    <t>Проведение мероприятий, по предотвращению распростанения  сорного растения борщевик Сосновского</t>
  </si>
  <si>
    <t>08 4 02 S1400</t>
  </si>
  <si>
    <t>Муниципальная программа «Дорожная сеть и транспортное обслуживание на территории Междуреченского муниципального округа»</t>
  </si>
  <si>
    <t>05 0 00 00000</t>
  </si>
  <si>
    <t>05 4 00 00000</t>
  </si>
  <si>
    <t>Комплекс процессных мероприятий «Обеспечение доступности и качества транспортных услуг для населения»</t>
  </si>
  <si>
    <t>«Компенсация потерь в доходах транспортным организациям и индивидуальным предпринимателям, осуществляющим  перевозки населения автобусами по социально- значимым внутрирайонным маршрутам, в том числе оказание услуг по перевозке населения автомобильным транспортом по регулируемым тарифам»</t>
  </si>
  <si>
    <t>05 4 02 00000</t>
  </si>
  <si>
    <t>05 4 02 S1370</t>
  </si>
  <si>
    <t>Муниципальные проекты, не связанные с национальными проектами</t>
  </si>
  <si>
    <t>Муниципальный проект «Ремонт и капитальный ремонт автомобильных дорог местного значения, в том числе искусственных сооружений, обеспечивающих подъезд к земельным участкам, предоставляемым отдельным категориям граждан»</t>
  </si>
  <si>
    <t>Муницильные проекты</t>
  </si>
  <si>
    <t>Муниципальный проект «Проектно-изыскательские работы (ПИР), экспертизы»</t>
  </si>
  <si>
    <t>Выполнение проектно-изыскательских работ (ПИР), экспертиз</t>
  </si>
  <si>
    <t>Комплексы процесных мероприятий</t>
  </si>
  <si>
    <t>Комплекс процессных мероприятий «Содержание автомобильных дорог местного значения и искусственных сооружений на них»</t>
  </si>
  <si>
    <t>"Выполнение работ по содержанию  автомобильных дорог и искусственных сооружений</t>
  </si>
  <si>
    <t>Подготовка автомобильных дорог и исскусственных сооружений к прохождению паводка, а также ликвидация причиненного ущерба в послепаводковый период</t>
  </si>
  <si>
    <t>05 2 00 00000</t>
  </si>
  <si>
    <t>05 2 01 00000</t>
  </si>
  <si>
    <t>05 3 00 00000</t>
  </si>
  <si>
    <t>05 3 01 00000</t>
  </si>
  <si>
    <t>05 3 01 41101</t>
  </si>
  <si>
    <t>05 4 01 00000</t>
  </si>
  <si>
    <t>05 4 01 41200</t>
  </si>
  <si>
    <t>05 4 01 20700</t>
  </si>
  <si>
    <t>05 4 01 20300</t>
  </si>
  <si>
    <t>Муниципальные проекты, не связанные с национальными пректами</t>
  </si>
  <si>
    <t>Муниципальный проект «Развитие мобильной торговли в малонаселенных и (или) труднодоступных населенных пунктах»</t>
  </si>
  <si>
    <t>Оказание финансовой поддержки в виде  субсидии на развитие мобильной торговли в малонаселенных и труднодоступных населенных пунктах путем компенсации организациям любых форм собственности и индивидуальным предпринимателям, осуществляющим мобильную торговлю, части затрат на горюче-смазочные материалы, произведенных при доставке продовольственных товаров в малонаселенных и (или) труднодоступные населенные пункты</t>
  </si>
  <si>
    <t>Оказание финансовой поддержки в виде  субсидии на возмещение части затрат организациям любых форм собственности и индивидуальным предпринимателям, занимающимся доставкой товаров  в социально значимые магазины в малонаселенных и (или) труднодоступных населенных пунктах Междуреченского муниципального округа</t>
  </si>
  <si>
    <t>02 2 01 00000</t>
  </si>
  <si>
    <t>02 2 01 S1250</t>
  </si>
  <si>
    <t>02 2 01 S1251</t>
  </si>
  <si>
    <t xml:space="preserve">Комплекс процессных мероприятий
«Содействие развитию предпринимательской деятельности
в Междуреченском муниципальном округе»
</t>
  </si>
  <si>
    <t>«Организация обучающих и информационных семинаров, тренингов, круглых столов по актуальным темам» для субъектов малого и среднего предпринимательства, субъектов социального предпринимательства,   физических лиц, не являющихся индивидуальными предпринимателями и применяющим специальный налоговый режим «Налог на профессиональный доход»</t>
  </si>
  <si>
    <t>"Организация и привлечение субъектов малого и среднего предпринимательства, субъектов социального предпринимательства,   физических лиц, не являющихся индивидуальными предпринимателями и применяющим специальный налоговый режим «Налог на профессиональный доход»  для участия в районных и областных выставках, ярмарках и конкурсах</t>
  </si>
  <si>
    <t>"Организация и проведение мероприятий по подведению итогов деятельности за год, мероприятий, посвященных профессиональным датам, награждение лучших субъектов малого и среднего предпринимательства, социального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 »</t>
  </si>
  <si>
    <t>02 4 00 00000</t>
  </si>
  <si>
    <t>02 4 01 00000</t>
  </si>
  <si>
    <t>02 4 01 80610</t>
  </si>
  <si>
    <t>02 04 01 80640</t>
  </si>
  <si>
    <t>02 4 01 80650</t>
  </si>
  <si>
    <t xml:space="preserve"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округа» </t>
  </si>
  <si>
    <t xml:space="preserve">Организация, выполнения кадастровых работ, в том числе комплексных в отношении земельных участков </t>
  </si>
  <si>
    <t>07 4 01 80660</t>
  </si>
  <si>
    <t>07 4 01 S5110</t>
  </si>
  <si>
    <t>Муниципальная программа «Развитие и модернизация жилищно-коммунального хозяйства на территории Междуреченского муниципального округа»</t>
  </si>
  <si>
    <t>11 0 00 00000</t>
  </si>
  <si>
    <t>11 4 00 00000</t>
  </si>
  <si>
    <t>Комплекс процессных мероприятий "Содержание имущества, находящегося в собственности округа"</t>
  </si>
  <si>
    <t>11 4 01 00000</t>
  </si>
  <si>
    <t>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</t>
  </si>
  <si>
    <t>Мероприятия в целях выполнения капитального ремонта муниципального жилищного фонда</t>
  </si>
  <si>
    <t>11 4 01 20510</t>
  </si>
  <si>
    <t>11 4 01 20530</t>
  </si>
  <si>
    <t>11 4 01 25010</t>
  </si>
  <si>
    <t>11 2 00 00000</t>
  </si>
  <si>
    <t>Муниципальный проект "Развитие коммунального хозяйства на территории округа"</t>
  </si>
  <si>
    <t>Проектирование и строительство распределительных газовых сетей</t>
  </si>
  <si>
    <t>11 2 02 00000</t>
  </si>
  <si>
    <t>11 2 02 S3120</t>
  </si>
  <si>
    <t>Комплекс процессных мероприятий "Модернизация коммунальной инфраструктуры округа»</t>
  </si>
  <si>
    <t>Мероприятия по модернизации коммунальной инфраструктуры округа</t>
  </si>
  <si>
    <t>11 4 02 00000</t>
  </si>
  <si>
    <t>11 4 02 20500</t>
  </si>
  <si>
    <t>11 4 02 25050</t>
  </si>
  <si>
    <t>Муниципальные проекты, связанные с национальными проектами</t>
  </si>
  <si>
    <t>Муниципальный проект «Формирование современной городской среды на территории Междуреченского муниципального округа»</t>
  </si>
  <si>
    <t>Комплекс процессных мероприятий "Обеспечение благоустройства территории Междуреченского муниципального округа"</t>
  </si>
  <si>
    <t>«Обеспечение деятельности муниципального бюджетного учреждения «Благоустройство Междуречья»»</t>
  </si>
  <si>
    <t>Обустройство систем уличного освещения</t>
  </si>
  <si>
    <t>09 4 02 00000</t>
  </si>
  <si>
    <t>09 4 02 25040</t>
  </si>
  <si>
    <t>09 4 02 70030</t>
  </si>
  <si>
    <t>09 4 02 25030</t>
  </si>
  <si>
    <t>09 4 02 S1100</t>
  </si>
  <si>
    <t>09 4 02 S1090</t>
  </si>
  <si>
    <t>09 4 02 S3350</t>
  </si>
  <si>
    <t xml:space="preserve">08 0 00 00000 </t>
  </si>
  <si>
    <t xml:space="preserve">06 </t>
  </si>
  <si>
    <t>"Мероприятия, направленные на развитие системы комплексного мониторинга окружающей среды и муниципального экологического надзора"</t>
  </si>
  <si>
    <t>08 4 02 20110</t>
  </si>
  <si>
    <t>08 4 02 72110</t>
  </si>
  <si>
    <t>Муниципальные пректы, не связанные с национальными проектами</t>
  </si>
  <si>
    <t>Муниципальный проект «Развитие дошкольного, общего и дополнительного образования детей»</t>
  </si>
  <si>
    <t xml:space="preserve">Строительство, реконструкция, капитальный ремонт, ремонт и благоустройство территорий образовательных организаций муниципальной собственности"
  </t>
  </si>
  <si>
    <t>"Создание агроклассов и (или) лесных классов в образовательных организациях округа"</t>
  </si>
  <si>
    <t>«Обеспечение предоставления обучающимся с ограниченными возможностями здоровья  двухразового бесплатного питания (при обучении их индивидуально на дому - денежная компенсация на питание)»</t>
  </si>
  <si>
    <t>01 2 01 S1070</t>
  </si>
  <si>
    <t>01 2 01 S1490</t>
  </si>
  <si>
    <t>Комплекс процессных мероприятий "Обеспечение системы дошкольного, общего и дополнительного образования детей"</t>
  </si>
  <si>
    <t>01 4 01 00000</t>
  </si>
  <si>
    <t>01 4 01 10590</t>
  </si>
  <si>
    <t>01 4 01 72010</t>
  </si>
  <si>
    <t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</si>
  <si>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01 1 Ю6 51790</t>
  </si>
  <si>
    <t xml:space="preserve"> "Организация бесплатного горячего питания обучающихся, получающих начальное общее образование в муниципальных образовательных организациях"</t>
  </si>
  <si>
    <t>Реализация ключевых мероприятий в рамках укрупненных приоритетных направлений развития региональных систем образования в муниципальных общеобразовательных организациях</t>
  </si>
  <si>
    <t>01 2 01 L3040</t>
  </si>
  <si>
    <t>01 2 01 S1540</t>
  </si>
  <si>
    <t>01 4 00 0000</t>
  </si>
  <si>
    <t>01 4 01 13590</t>
  </si>
  <si>
    <t>01 4 01 72020</t>
  </si>
  <si>
    <t>01 4 01 50501</t>
  </si>
  <si>
    <t>01 4 01 53031</t>
  </si>
  <si>
    <t>01 4 01 27020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</si>
  <si>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</si>
  <si>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«Обеспечение выплат денежного вознаграждения за выполнение функций классного руководства педагогическим работникам»</t>
  </si>
  <si>
    <t>Поддержка одаренных детей и талантливой молодежи</t>
  </si>
  <si>
    <t xml:space="preserve">Персонифицированное финансирование дополнительного образования </t>
  </si>
  <si>
    <t>01 4 01 15590</t>
  </si>
  <si>
    <t>Комплекс процессных мероприятий  «Организация  отдыха и оздоровления детей»</t>
  </si>
  <si>
    <t>Обеспечение условий для отдыха детей и их оздоровления"</t>
  </si>
  <si>
    <t>01 4 02 00000</t>
  </si>
  <si>
    <t>01 4 02 27020</t>
  </si>
  <si>
    <t>Муниципальная программа «Развитие образования  Междуреченского муниципального округа»</t>
  </si>
  <si>
    <t>Комплекс процессных мероприятий  «Обеспечение создания условий для реализации муниципальной программы»</t>
  </si>
  <si>
    <t>01 4 05 00190</t>
  </si>
  <si>
    <t>01 4 05 70030</t>
  </si>
  <si>
    <t>Муниципальный проект «Обеспечение проведения капитальных ремонтов библиотек в сельских населенных пунктах»</t>
  </si>
  <si>
    <t>Обеспечение проведения капитальных ремонтов библиотек в сельских населенных пунктах</t>
  </si>
  <si>
    <t>10 2 00 00000</t>
  </si>
  <si>
    <t>10 2 01 00000</t>
  </si>
  <si>
    <t>10 2 01 S1960</t>
  </si>
  <si>
    <t>Комплекс процессных мероприятий «Музей и постоянные выставки»</t>
  </si>
  <si>
    <t>10 4 00 00000</t>
  </si>
  <si>
    <t>10 4 01 00000</t>
  </si>
  <si>
    <t>10 4 01 01590</t>
  </si>
  <si>
    <t>10 4 01 70030</t>
  </si>
  <si>
    <t xml:space="preserve">Комплекс процессных мероприятий "Обеспечение выполнения муниципального задания учреждением дополнительного образования в сфере культуры округа"
</t>
  </si>
  <si>
    <t>10 4 03 15590</t>
  </si>
  <si>
    <t>10 4 03 70030</t>
  </si>
  <si>
    <t>10 4 04 00000</t>
  </si>
  <si>
    <t>10 4 04 01590</t>
  </si>
  <si>
    <t>10 4 04 70030</t>
  </si>
  <si>
    <t>10 4 05 00000</t>
  </si>
  <si>
    <t>10 4 05 01590</t>
  </si>
  <si>
    <t>10 4 05 70030</t>
  </si>
  <si>
    <t xml:space="preserve">Комплекс процессных мероприятий «Модернизации библиотек в части комплектования книжных фондов  библиотек муниципальных образований»
</t>
  </si>
  <si>
    <t>10 4 06 00000</t>
  </si>
  <si>
    <t>10 4 06 S1960</t>
  </si>
  <si>
    <t>Комплекс процессных мероприятий «Экологическая безопасность и защита населения от болезней, общих для человека и животных,предотвращениераспространение сорного растения борщевик Сосновского»</t>
  </si>
  <si>
    <t>08 4 02 72230</t>
  </si>
  <si>
    <t>03 4 01 21050</t>
  </si>
  <si>
    <t>Комплекс процессных мероприятий "Предосталение мер социальной поддержкиотдельным категориям  гражданам"</t>
  </si>
  <si>
    <t>03 4 02 00000</t>
  </si>
  <si>
    <t>Доплаты к пенсиям муниципальных служащих</t>
  </si>
  <si>
    <t>03 4 02  83010</t>
  </si>
  <si>
    <t>03 4 02 83030</t>
  </si>
  <si>
    <t xml:space="preserve">Муниципальный проект «Поддержка деятельности социально ориентированных некоммерческих организаций, осуществляющих деятельность на территории Междуреченского муниципального округа» </t>
  </si>
  <si>
    <t>06 3 01 20630</t>
  </si>
  <si>
    <t>Муниципальная программа «Развитие физической культуры и спорта в Междуреченском муниципальном округе»</t>
  </si>
  <si>
    <t xml:space="preserve">Комплекс процессных мероприятий
«Физическое воспитание и обеспечение организации и проведения физкультурных мероприятий и массовых спортивных мероприятий»
</t>
  </si>
  <si>
    <t>04 4 00 00000</t>
  </si>
  <si>
    <t>04 4 01 00000</t>
  </si>
  <si>
    <t xml:space="preserve">04 4 01 20600  </t>
  </si>
  <si>
    <t xml:space="preserve">Комплекс процессных мероприятий «Вовлечение населения в занятия физической культурой и спортом в МБУ ФОК «Сухона» </t>
  </si>
  <si>
    <t>Обеспечение деятельности муниципального учреждения</t>
  </si>
  <si>
    <t>Проведение мероприятий по антитеррористической защищенности объектов физической культуры и спорта</t>
  </si>
  <si>
    <t>04 4 02 00000</t>
  </si>
  <si>
    <t>04 4 02 00590</t>
  </si>
  <si>
    <t>04 4 02 70030</t>
  </si>
  <si>
    <t>04 4 02 S1160</t>
  </si>
  <si>
    <t>03 4 05 00000</t>
  </si>
  <si>
    <t>12</t>
  </si>
  <si>
    <t>03 4 05 00590</t>
  </si>
  <si>
    <t>Организация и проведение официальных физкультурных, спортивных  (физкультурно-оздоровительных) мероприятий</t>
  </si>
  <si>
    <t>Муниципальный проект "Развитие спорта высших достижений, системы подготовки спортивного резерва и массового спорта"</t>
  </si>
  <si>
    <t>Муниципальный проект "Развитие инфраструктуры и укрепление материально-технической базы спортивных объектов муниципальной и областной собственности"</t>
  </si>
  <si>
    <t>Укрепление материально-технической базы муниципальных физкультурно-спортивных организаций</t>
  </si>
  <si>
    <t>04 2 01 S1610</t>
  </si>
  <si>
    <t>04 2 02 S1040</t>
  </si>
  <si>
    <t>Мероприятия, направленные на совершенствование механизмов предупреждения нарушений законодательства о противодействии коррупции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</si>
  <si>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 группам (группам и подгруппам) видов расходов классификации расходов бюджетов на 2025 и плановый период 2026 и 2027 годов</t>
  </si>
  <si>
    <t>2027 год</t>
  </si>
  <si>
    <t xml:space="preserve"> «Обеспечение деятельности Управления финансов администрации округа, как ответственного исполнителя муниципальной программы»</t>
  </si>
  <si>
    <t>«Изготовление экспертных заключений о техническом состоянии  объектов, находящихся в муниципальной собственности»</t>
  </si>
  <si>
    <t>Осуществление мероприятий по организации деятельности аварийно-спасательных служб и (или) аварийно-спасательных формирований, и иные мероприятия по защите населения и территории муниципального образования от чрезвычайных ситуаций природного и техногенного характера</t>
  </si>
  <si>
    <t>Повышение квалификации работников</t>
  </si>
  <si>
    <t>Дорожное хозяйство (дорожные фонды)</t>
  </si>
  <si>
    <t>05 2 01 SД150</t>
  </si>
  <si>
    <t>"Правовое оформление дорог местного значения"</t>
  </si>
  <si>
    <t xml:space="preserve">Комплекс процессных мероприятий «Обеспечение выполнения функций по обслуживанию органов местного самоуправления и подведомственных организаций»
</t>
  </si>
  <si>
    <t>Комплекс процессных мероприятий «Профилактика правонарушений»</t>
  </si>
  <si>
    <t>Создание системы эффективных мер и условий, обеспечивающих сокращение уровня потребления психоактивных веществ населения округа</t>
  </si>
  <si>
    <t xml:space="preserve">"Повышение результативности профилактики правонарушений" </t>
  </si>
  <si>
    <t>05 0 00 0000</t>
  </si>
  <si>
    <t>11 2 02 SТ100</t>
  </si>
  <si>
    <t>«Выполнение проектно-изыскательских работ (ПИР), экспертиз»</t>
  </si>
  <si>
    <t>Другие вопросы в области жилищно-коммунального хозяйства</t>
  </si>
  <si>
    <t>10 4 03 00000</t>
  </si>
  <si>
    <t>Муниципальный проект "Создание условий для обеспечения доступным и комфортным жильем населения округа"</t>
  </si>
  <si>
    <t>Социальные выплаты гражданам, кроме публичных нормативных  обязательств</t>
  </si>
  <si>
    <t>Улучшение жилищных условий граждан, проживающих проживающих на сельских территориях</t>
  </si>
  <si>
    <t>11 2 01 00000</t>
  </si>
  <si>
    <t>11 2 01 L4970</t>
  </si>
  <si>
    <t>11 2 01 L5764</t>
  </si>
  <si>
    <t>Муниципальный проект «Предоставление единовременной денежной выплаты взамен предоставления земельного участка гражданам, имеющим трех и более детей»</t>
  </si>
  <si>
    <t>"Осуществление отдельных государственных полномочий в соответствии законом области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</si>
  <si>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>07 3 00 00000</t>
  </si>
  <si>
    <t>07 3 01 72300</t>
  </si>
  <si>
    <t>ч</t>
  </si>
  <si>
    <t>округа  «О бюджете округа на 2025 год и</t>
  </si>
  <si>
    <t>плановый период 2026 и 2027 годов»</t>
  </si>
  <si>
    <t>Муниципальная программа «Содействие развитию предпринимательской деятельности в Междуреченском муниципальном округе»</t>
  </si>
  <si>
    <t>Содержание и обслуживание имущества казны (коммунальные услуги пустующих жилых помещений)</t>
  </si>
  <si>
    <t>"Обеспечение деятельности управления образования администрации округа»</t>
  </si>
  <si>
    <t xml:space="preserve">Приложение 5 </t>
  </si>
  <si>
    <t>Комплекс процессных мероприятий  «Создание условий для развития библиотечного дела и популяризации чтения»</t>
  </si>
  <si>
    <t xml:space="preserve">Комплекс процессных мероприятий «Предоставление населению услуг в сфере культуры, организация культурного досуга и отдыха»      </t>
  </si>
  <si>
    <t>Комплекс процессных мероприятий «Привлечение молодых специалистов для работы в муниципальных образовательных организациях Междуреченского муниципального округа»</t>
  </si>
  <si>
    <t>Обеспечение предоставления мер социальной поддержки в виде стипендии гражданам, обучающимся по образовательным программам высшего образования по очной форме обучения и заключившим договор о целевом обучении с органами местного самоуправления Междуреченского  муниципального округа</t>
  </si>
  <si>
    <t>Стипендии</t>
  </si>
  <si>
    <t>340</t>
  </si>
  <si>
    <t>Имущественный взнос в некоммерческую организацию «Фонд капитального ремонта многоквартирных домов»</t>
  </si>
  <si>
    <t>11 4 01 62100</t>
  </si>
  <si>
    <t>02 2 00 00000</t>
  </si>
  <si>
    <t>Техническое обслуживание и аварийно-диспетчерское обслуживание построенных распределительных газопроводов</t>
  </si>
  <si>
    <t xml:space="preserve">Муниципальный проект «Педагоги и наставники» </t>
  </si>
  <si>
    <t>«Обеспечение предоставления обучающимся с ограниченными возможностями здоровья двухразового бесплатного питания (при обучении их индивидуально на дому - денежная компенсация на питание)»</t>
  </si>
  <si>
    <t xml:space="preserve"> </t>
  </si>
  <si>
    <t>Выплаты семьям участников СВО (на дрова)</t>
  </si>
  <si>
    <t>Комплекс процессных мероприятий "Предосталение мер социальной поддержки отдельным категориям  гражданам"</t>
  </si>
  <si>
    <t xml:space="preserve">Комплекс процессных мероприятий «Обеспечение организации и проведения мероприятий на территории округа по месту жительства и (или) отдыха организованных занятий граждан физической культуры» </t>
  </si>
  <si>
    <t>Организация и проведение мероприятий на территории округа по месту жительства  и (или) отдыха организованных занятий граждан физической культурой</t>
  </si>
  <si>
    <t>04 4 03 00000</t>
  </si>
  <si>
    <t>04 4 03 S1760</t>
  </si>
  <si>
    <t>Единовременные  денежные выплата лицам, заключившим контракт о прохождении военной службы в Вооруженных Силах РФ</t>
  </si>
  <si>
    <t>Обеспечение мер социальной поддержки отдельным категориям граждан, проживающих и работающих в сельской местости, в том числе вышедшим на пенсию</t>
  </si>
  <si>
    <t>«Оплата коммунальных услуг пустующих нежилых помещений, транспортного налога»</t>
  </si>
  <si>
    <t>Благоустройство дворовых территорий</t>
  </si>
  <si>
    <t xml:space="preserve">Комплекс процессных мероприятий «Создание условий для развития печатного средства массовой информации Междуреченского муниципального округа – газеты «Междуречье»
</t>
  </si>
  <si>
    <t>01 4 04 00000</t>
  </si>
  <si>
    <t>01 4 04 83040</t>
  </si>
  <si>
    <t>03 4 02 83020</t>
  </si>
  <si>
    <t>03 4 02 83060</t>
  </si>
  <si>
    <t>03 4 02 83050</t>
  </si>
  <si>
    <t>на цдо</t>
  </si>
  <si>
    <t xml:space="preserve">02 4 01 80650 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</si>
  <si>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(тарифов)»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</si>
  <si>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организациях"Обеспечение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организациях"</t>
  </si>
  <si>
    <t>09 2 00 00000</t>
  </si>
  <si>
    <t>09 2 01 00000</t>
  </si>
  <si>
    <t>09 2 01 55551</t>
  </si>
  <si>
    <t>09 2 01 S1553</t>
  </si>
  <si>
    <t>09 2 01 41101</t>
  </si>
  <si>
    <t>09 4 02 25041</t>
  </si>
  <si>
    <t>07 3 01 00000</t>
  </si>
  <si>
    <t>Расходы на комплектование книжных фондов библиотек</t>
  </si>
  <si>
    <t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</si>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</sst>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"/>
    <numFmt numFmtId="166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165" fontId="1" fillId="0" borderId="0" xfId="0" applyNumberFormat="1" applyFont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0" fillId="2" borderId="0" xfId="0" applyFill="1"/>
    <xf numFmtId="0" fontId="6" fillId="0" borderId="0" xfId="0" applyFont="1"/>
    <xf numFmtId="0" fontId="7" fillId="0" borderId="0" xfId="0" applyFont="1" applyAlignment="1">
      <alignment horizontal="right" vertical="center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1" fillId="2" borderId="1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0" fontId="1" fillId="0" borderId="1" xfId="0" applyFont="1" applyFill="1" applyBorder="1" applyAlignment="1">
      <alignment horizontal="left" vertical="top" wrapText="1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49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 readingOrder="2"/>
    </xf>
    <xf numFmtId="165" fontId="13" fillId="0" borderId="0" xfId="0" applyNumberFormat="1" applyFont="1" applyAlignment="1">
      <alignment horizontal="center" vertical="center"/>
    </xf>
    <xf numFmtId="49" fontId="12" fillId="0" borderId="1" xfId="0" applyNumberFormat="1" applyFont="1" applyBorder="1" applyAlignment="1">
      <alignment horizontal="center" vertical="top" wrapText="1"/>
    </xf>
    <xf numFmtId="49" fontId="1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wrapText="1"/>
    </xf>
    <xf numFmtId="166" fontId="2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6" fontId="10" fillId="0" borderId="1" xfId="0" applyNumberFormat="1" applyFont="1" applyBorder="1" applyAlignment="1">
      <alignment horizontal="justify" vertical="top" wrapText="1"/>
    </xf>
    <xf numFmtId="166" fontId="11" fillId="0" borderId="1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vertical="top" wrapText="1"/>
    </xf>
    <xf numFmtId="165" fontId="5" fillId="0" borderId="1" xfId="0" applyNumberFormat="1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 readingOrder="2"/>
    </xf>
    <xf numFmtId="49" fontId="1" fillId="0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0" xfId="0" applyNumberFormat="1" applyFont="1" applyFill="1" applyBorder="1" applyAlignment="1">
      <alignment horizontal="center" vertical="center" wrapText="1" readingOrder="2"/>
    </xf>
    <xf numFmtId="0" fontId="13" fillId="0" borderId="0" xfId="0" applyFont="1"/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165" fontId="1" fillId="0" borderId="1" xfId="0" applyNumberFormat="1" applyFont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justify" vertical="top" wrapText="1"/>
    </xf>
    <xf numFmtId="0" fontId="0" fillId="0" borderId="0" xfId="0" applyFont="1"/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165" fontId="1" fillId="0" borderId="2" xfId="0" applyNumberFormat="1" applyFont="1" applyFill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166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 readingOrder="2"/>
    </xf>
    <xf numFmtId="165" fontId="5" fillId="0" borderId="1" xfId="0" applyNumberFormat="1" applyFont="1" applyBorder="1" applyAlignment="1">
      <alignment horizontal="center" vertical="center" wrapText="1" readingOrder="2"/>
    </xf>
    <xf numFmtId="0" fontId="8" fillId="0" borderId="0" xfId="0" applyFont="1" applyAlignment="1">
      <alignment horizontal="justify" vertical="top"/>
    </xf>
    <xf numFmtId="0" fontId="8" fillId="0" borderId="0" xfId="0" applyFont="1" applyAlignment="1"/>
    <xf numFmtId="0" fontId="8" fillId="0" borderId="0" xfId="0" applyFont="1" applyAlignment="1">
      <alignment horizontal="justify" vertical="top" wrapText="1"/>
    </xf>
    <xf numFmtId="0" fontId="0" fillId="0" borderId="0" xfId="0" applyFont="1" applyAlignment="1"/>
    <xf numFmtId="0" fontId="8" fillId="0" borderId="0" xfId="0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5"/>
  <sheetViews>
    <sheetView tabSelected="1" topLeftCell="A523" zoomScale="115" zoomScaleNormal="115" workbookViewId="0">
      <selection activeCell="I532" sqref="I532"/>
    </sheetView>
  </sheetViews>
  <sheetFormatPr defaultRowHeight="15" x14ac:dyDescent="0.25"/>
  <cols>
    <col min="1" max="1" width="32.140625" customWidth="1"/>
    <col min="2" max="2" width="7.42578125" customWidth="1"/>
    <col min="3" max="3" width="7.7109375" customWidth="1"/>
    <col min="4" max="4" width="13.28515625" customWidth="1"/>
    <col min="5" max="5" width="7.28515625" customWidth="1"/>
    <col min="6" max="6" width="11" style="2" customWidth="1"/>
    <col min="7" max="7" width="11.85546875" style="2" customWidth="1"/>
    <col min="8" max="8" width="7.140625" style="2" hidden="1" customWidth="1"/>
    <col min="9" max="9" width="13.140625" style="2" customWidth="1"/>
    <col min="10" max="10" width="9.140625" customWidth="1"/>
  </cols>
  <sheetData>
    <row r="1" spans="1:9" ht="15" customHeight="1" x14ac:dyDescent="0.25">
      <c r="E1" s="92" t="s">
        <v>478</v>
      </c>
      <c r="F1" s="93"/>
      <c r="G1" s="93"/>
      <c r="H1" s="93"/>
      <c r="I1" s="93"/>
    </row>
    <row r="2" spans="1:9" ht="15" customHeight="1" x14ac:dyDescent="0.25">
      <c r="E2" s="94" t="s">
        <v>89</v>
      </c>
      <c r="F2" s="95"/>
      <c r="G2" s="95"/>
      <c r="H2" s="95"/>
      <c r="I2" s="95"/>
    </row>
    <row r="3" spans="1:9" ht="15" customHeight="1" x14ac:dyDescent="0.25">
      <c r="E3" s="92" t="s">
        <v>473</v>
      </c>
      <c r="F3" s="95"/>
      <c r="G3" s="95"/>
      <c r="H3" s="95"/>
      <c r="I3" s="95"/>
    </row>
    <row r="4" spans="1:9" ht="19.5" customHeight="1" x14ac:dyDescent="0.25">
      <c r="E4" s="96" t="s">
        <v>474</v>
      </c>
      <c r="F4" s="95"/>
      <c r="G4" s="95"/>
      <c r="H4" s="95"/>
      <c r="I4" s="95"/>
    </row>
    <row r="5" spans="1:9" x14ac:dyDescent="0.25">
      <c r="A5" s="98" t="s">
        <v>444</v>
      </c>
      <c r="B5" s="98"/>
      <c r="C5" s="98"/>
      <c r="D5" s="98"/>
      <c r="E5" s="98"/>
      <c r="F5" s="98"/>
      <c r="G5" s="98"/>
      <c r="H5" s="98"/>
      <c r="I5" s="98"/>
    </row>
    <row r="6" spans="1:9" x14ac:dyDescent="0.25">
      <c r="A6" s="98"/>
      <c r="B6" s="98"/>
      <c r="C6" s="98"/>
      <c r="D6" s="98"/>
      <c r="E6" s="98"/>
      <c r="F6" s="98"/>
      <c r="G6" s="98"/>
      <c r="H6" s="98"/>
      <c r="I6" s="98"/>
    </row>
    <row r="7" spans="1:9" x14ac:dyDescent="0.25">
      <c r="A7" s="98"/>
      <c r="B7" s="98"/>
      <c r="C7" s="98"/>
      <c r="D7" s="98"/>
      <c r="E7" s="98"/>
      <c r="F7" s="98"/>
      <c r="G7" s="98"/>
      <c r="H7" s="98"/>
      <c r="I7" s="98"/>
    </row>
    <row r="8" spans="1:9" x14ac:dyDescent="0.25">
      <c r="A8" s="98"/>
      <c r="B8" s="98"/>
      <c r="C8" s="98"/>
      <c r="D8" s="98"/>
      <c r="E8" s="98"/>
      <c r="F8" s="98"/>
      <c r="G8" s="98"/>
      <c r="H8" s="98"/>
      <c r="I8" s="98"/>
    </row>
    <row r="10" spans="1:9" x14ac:dyDescent="0.25">
      <c r="A10" s="85" t="s">
        <v>0</v>
      </c>
      <c r="B10" s="85" t="s">
        <v>1</v>
      </c>
      <c r="C10" s="85" t="s">
        <v>88</v>
      </c>
      <c r="D10" s="85" t="s">
        <v>2</v>
      </c>
      <c r="E10" s="85" t="s">
        <v>3</v>
      </c>
      <c r="F10" s="86" t="s">
        <v>147</v>
      </c>
      <c r="G10" s="86"/>
      <c r="H10" s="86"/>
      <c r="I10" s="86"/>
    </row>
    <row r="11" spans="1:9" x14ac:dyDescent="0.25">
      <c r="A11" s="97"/>
      <c r="B11" s="85"/>
      <c r="C11" s="85"/>
      <c r="D11" s="85"/>
      <c r="E11" s="85"/>
      <c r="F11" s="21" t="s">
        <v>139</v>
      </c>
      <c r="G11" s="86" t="s">
        <v>155</v>
      </c>
      <c r="H11" s="86"/>
      <c r="I11" s="21" t="s">
        <v>445</v>
      </c>
    </row>
    <row r="12" spans="1:9" ht="15.75" customHeight="1" x14ac:dyDescent="0.25">
      <c r="A12" s="32">
        <v>1</v>
      </c>
      <c r="B12" s="32">
        <v>2</v>
      </c>
      <c r="C12" s="32">
        <v>3</v>
      </c>
      <c r="D12" s="32" t="s">
        <v>154</v>
      </c>
      <c r="E12" s="32">
        <v>5</v>
      </c>
      <c r="F12" s="33">
        <v>6</v>
      </c>
      <c r="G12" s="89" t="s">
        <v>140</v>
      </c>
      <c r="H12" s="89"/>
      <c r="I12" s="33" t="s">
        <v>141</v>
      </c>
    </row>
    <row r="13" spans="1:9" ht="29.25" customHeight="1" x14ac:dyDescent="0.25">
      <c r="A13" s="34" t="s">
        <v>92</v>
      </c>
      <c r="B13" s="27" t="s">
        <v>93</v>
      </c>
      <c r="C13" s="27" t="s">
        <v>94</v>
      </c>
      <c r="D13" s="27"/>
      <c r="E13" s="27"/>
      <c r="F13" s="35">
        <f>F14+F22+F31+F67+F70+F86+F90</f>
        <v>90517.2</v>
      </c>
      <c r="G13" s="35">
        <f>G14+G22+G31+G67+G70+G86+G90</f>
        <v>94710.1</v>
      </c>
      <c r="H13" s="35">
        <f t="shared" ref="H13:I13" si="0">H14+H22+H31+H67+H70+H86+H90</f>
        <v>0</v>
      </c>
      <c r="I13" s="35">
        <f t="shared" si="0"/>
        <v>94699.5</v>
      </c>
    </row>
    <row r="14" spans="1:9" ht="42" customHeight="1" x14ac:dyDescent="0.25">
      <c r="A14" s="8" t="s">
        <v>4</v>
      </c>
      <c r="B14" s="27" t="s">
        <v>93</v>
      </c>
      <c r="C14" s="27" t="s">
        <v>95</v>
      </c>
      <c r="D14" s="27"/>
      <c r="E14" s="27"/>
      <c r="F14" s="35">
        <f>F15</f>
        <v>2826.3</v>
      </c>
      <c r="G14" s="35">
        <f t="shared" ref="G14:I14" si="1">G15</f>
        <v>2826.3</v>
      </c>
      <c r="H14" s="35">
        <f t="shared" si="1"/>
        <v>0</v>
      </c>
      <c r="I14" s="35">
        <f t="shared" si="1"/>
        <v>2826.3</v>
      </c>
    </row>
    <row r="15" spans="1:9" ht="42.75" customHeight="1" x14ac:dyDescent="0.25">
      <c r="A15" s="8" t="s">
        <v>171</v>
      </c>
      <c r="B15" s="21" t="s">
        <v>93</v>
      </c>
      <c r="C15" s="21" t="s">
        <v>95</v>
      </c>
      <c r="D15" s="21" t="s">
        <v>174</v>
      </c>
      <c r="E15" s="21"/>
      <c r="F15" s="36">
        <f>F16</f>
        <v>2826.3</v>
      </c>
      <c r="G15" s="83">
        <f>G16</f>
        <v>2826.3</v>
      </c>
      <c r="H15" s="83">
        <f>H16</f>
        <v>0</v>
      </c>
      <c r="I15" s="36">
        <f>I16</f>
        <v>2826.3</v>
      </c>
    </row>
    <row r="16" spans="1:9" x14ac:dyDescent="0.25">
      <c r="A16" s="37" t="s">
        <v>172</v>
      </c>
      <c r="B16" s="21" t="s">
        <v>93</v>
      </c>
      <c r="C16" s="21" t="s">
        <v>95</v>
      </c>
      <c r="D16" s="38" t="s">
        <v>175</v>
      </c>
      <c r="E16" s="21"/>
      <c r="F16" s="36">
        <f>F17</f>
        <v>2826.3</v>
      </c>
      <c r="G16" s="87">
        <f>G17</f>
        <v>2826.3</v>
      </c>
      <c r="H16" s="87"/>
      <c r="I16" s="36">
        <f>I17</f>
        <v>2826.3</v>
      </c>
    </row>
    <row r="17" spans="1:9" ht="43.5" customHeight="1" x14ac:dyDescent="0.25">
      <c r="A17" s="37" t="s">
        <v>173</v>
      </c>
      <c r="B17" s="21" t="s">
        <v>93</v>
      </c>
      <c r="C17" s="21" t="s">
        <v>95</v>
      </c>
      <c r="D17" s="38" t="s">
        <v>176</v>
      </c>
      <c r="E17" s="21"/>
      <c r="F17" s="36">
        <f>F18+F20</f>
        <v>2826.3</v>
      </c>
      <c r="G17" s="87">
        <f>G18+G20</f>
        <v>2826.3</v>
      </c>
      <c r="H17" s="87"/>
      <c r="I17" s="36">
        <f>I18+I20</f>
        <v>2826.3</v>
      </c>
    </row>
    <row r="18" spans="1:9" ht="29.25" customHeight="1" x14ac:dyDescent="0.25">
      <c r="A18" s="37" t="s">
        <v>5</v>
      </c>
      <c r="B18" s="21" t="s">
        <v>93</v>
      </c>
      <c r="C18" s="21" t="s">
        <v>95</v>
      </c>
      <c r="D18" s="38" t="s">
        <v>177</v>
      </c>
      <c r="E18" s="21"/>
      <c r="F18" s="36">
        <f>F19</f>
        <v>2397.8000000000002</v>
      </c>
      <c r="G18" s="87">
        <f>G19</f>
        <v>2397.8000000000002</v>
      </c>
      <c r="H18" s="87"/>
      <c r="I18" s="36">
        <f>I19</f>
        <v>2397.8000000000002</v>
      </c>
    </row>
    <row r="19" spans="1:9" ht="44.45" customHeight="1" x14ac:dyDescent="0.25">
      <c r="A19" s="37" t="s">
        <v>6</v>
      </c>
      <c r="B19" s="21" t="s">
        <v>93</v>
      </c>
      <c r="C19" s="21" t="s">
        <v>95</v>
      </c>
      <c r="D19" s="38" t="s">
        <v>178</v>
      </c>
      <c r="E19" s="21">
        <v>120</v>
      </c>
      <c r="F19" s="39">
        <v>2397.8000000000002</v>
      </c>
      <c r="G19" s="39">
        <v>2397.8000000000002</v>
      </c>
      <c r="H19" s="39">
        <v>1796.9</v>
      </c>
      <c r="I19" s="39">
        <v>2397.8000000000002</v>
      </c>
    </row>
    <row r="20" spans="1:9" ht="51" x14ac:dyDescent="0.25">
      <c r="A20" s="37" t="s">
        <v>7</v>
      </c>
      <c r="B20" s="21" t="s">
        <v>93</v>
      </c>
      <c r="C20" s="21" t="s">
        <v>95</v>
      </c>
      <c r="D20" s="38" t="s">
        <v>179</v>
      </c>
      <c r="E20" s="21"/>
      <c r="F20" s="99">
        <f>F21</f>
        <v>428.5</v>
      </c>
      <c r="G20" s="83">
        <f>G21</f>
        <v>428.5</v>
      </c>
      <c r="H20" s="83">
        <f>H21</f>
        <v>0</v>
      </c>
      <c r="I20" s="36">
        <f>I21</f>
        <v>428.5</v>
      </c>
    </row>
    <row r="21" spans="1:9" ht="38.25" x14ac:dyDescent="0.25">
      <c r="A21" s="37" t="s">
        <v>8</v>
      </c>
      <c r="B21" s="21" t="s">
        <v>93</v>
      </c>
      <c r="C21" s="21" t="s">
        <v>95</v>
      </c>
      <c r="D21" s="38" t="s">
        <v>179</v>
      </c>
      <c r="E21" s="21">
        <v>120</v>
      </c>
      <c r="F21" s="36">
        <v>428.5</v>
      </c>
      <c r="G21" s="87">
        <v>428.5</v>
      </c>
      <c r="H21" s="87"/>
      <c r="I21" s="36">
        <v>428.5</v>
      </c>
    </row>
    <row r="22" spans="1:9" ht="54" customHeight="1" x14ac:dyDescent="0.25">
      <c r="A22" s="8" t="s">
        <v>9</v>
      </c>
      <c r="B22" s="27" t="s">
        <v>93</v>
      </c>
      <c r="C22" s="27" t="s">
        <v>96</v>
      </c>
      <c r="D22" s="27"/>
      <c r="E22" s="27"/>
      <c r="F22" s="40">
        <f>F23</f>
        <v>894.7</v>
      </c>
      <c r="G22" s="88">
        <f>G23</f>
        <v>894.7</v>
      </c>
      <c r="H22" s="88"/>
      <c r="I22" s="40">
        <f>I23</f>
        <v>894.7</v>
      </c>
    </row>
    <row r="23" spans="1:9" ht="42.75" customHeight="1" x14ac:dyDescent="0.25">
      <c r="A23" s="41" t="s">
        <v>171</v>
      </c>
      <c r="B23" s="42" t="s">
        <v>93</v>
      </c>
      <c r="C23" s="42" t="s">
        <v>96</v>
      </c>
      <c r="D23" s="38" t="s">
        <v>174</v>
      </c>
      <c r="E23" s="38"/>
      <c r="F23" s="43">
        <f>F24</f>
        <v>894.7</v>
      </c>
      <c r="G23" s="43">
        <f t="shared" ref="G23:I23" si="2">G24</f>
        <v>894.7</v>
      </c>
      <c r="H23" s="43">
        <f t="shared" si="2"/>
        <v>782.1</v>
      </c>
      <c r="I23" s="43">
        <f t="shared" si="2"/>
        <v>894.7</v>
      </c>
    </row>
    <row r="24" spans="1:9" ht="21.75" customHeight="1" x14ac:dyDescent="0.25">
      <c r="A24" s="37" t="s">
        <v>172</v>
      </c>
      <c r="B24" s="42" t="s">
        <v>93</v>
      </c>
      <c r="C24" s="42" t="s">
        <v>96</v>
      </c>
      <c r="D24" s="21" t="s">
        <v>175</v>
      </c>
      <c r="E24" s="38"/>
      <c r="F24" s="43">
        <f>F25</f>
        <v>894.7</v>
      </c>
      <c r="G24" s="43">
        <f t="shared" ref="G24:I24" si="3">G25</f>
        <v>894.7</v>
      </c>
      <c r="H24" s="43">
        <f t="shared" si="3"/>
        <v>782.1</v>
      </c>
      <c r="I24" s="43">
        <f t="shared" si="3"/>
        <v>894.7</v>
      </c>
    </row>
    <row r="25" spans="1:9" ht="39.75" customHeight="1" x14ac:dyDescent="0.25">
      <c r="A25" s="37" t="s">
        <v>173</v>
      </c>
      <c r="B25" s="42" t="s">
        <v>93</v>
      </c>
      <c r="C25" s="42" t="s">
        <v>96</v>
      </c>
      <c r="D25" s="21" t="s">
        <v>176</v>
      </c>
      <c r="E25" s="38"/>
      <c r="F25" s="43">
        <f>F26+F29</f>
        <v>894.7</v>
      </c>
      <c r="G25" s="43">
        <f t="shared" ref="G25:I25" si="4">G26+G29</f>
        <v>894.7</v>
      </c>
      <c r="H25" s="43">
        <f t="shared" si="4"/>
        <v>782.1</v>
      </c>
      <c r="I25" s="43">
        <f t="shared" si="4"/>
        <v>894.7</v>
      </c>
    </row>
    <row r="26" spans="1:9" ht="27" customHeight="1" x14ac:dyDescent="0.25">
      <c r="A26" s="8" t="s">
        <v>5</v>
      </c>
      <c r="B26" s="42" t="s">
        <v>93</v>
      </c>
      <c r="C26" s="42" t="s">
        <v>96</v>
      </c>
      <c r="D26" s="21" t="s">
        <v>177</v>
      </c>
      <c r="E26" s="38"/>
      <c r="F26" s="43">
        <f>F27+F28</f>
        <v>759.6</v>
      </c>
      <c r="G26" s="43">
        <f>G27+G28</f>
        <v>759.6</v>
      </c>
      <c r="H26" s="43">
        <f t="shared" ref="H26:I26" si="5">H27+H28</f>
        <v>782.1</v>
      </c>
      <c r="I26" s="43">
        <f t="shared" si="5"/>
        <v>759.6</v>
      </c>
    </row>
    <row r="27" spans="1:9" ht="41.25" customHeight="1" x14ac:dyDescent="0.25">
      <c r="A27" s="37" t="s">
        <v>6</v>
      </c>
      <c r="B27" s="42" t="s">
        <v>93</v>
      </c>
      <c r="C27" s="42" t="s">
        <v>96</v>
      </c>
      <c r="D27" s="21" t="s">
        <v>177</v>
      </c>
      <c r="E27" s="38">
        <v>120</v>
      </c>
      <c r="F27" s="44">
        <v>636.20000000000005</v>
      </c>
      <c r="G27" s="44">
        <v>636.20000000000005</v>
      </c>
      <c r="H27" s="44">
        <v>658.7</v>
      </c>
      <c r="I27" s="43">
        <v>636.20000000000005</v>
      </c>
    </row>
    <row r="28" spans="1:9" ht="45" customHeight="1" x14ac:dyDescent="0.25">
      <c r="A28" s="8" t="s">
        <v>10</v>
      </c>
      <c r="B28" s="42" t="s">
        <v>93</v>
      </c>
      <c r="C28" s="42" t="s">
        <v>96</v>
      </c>
      <c r="D28" s="21" t="s">
        <v>177</v>
      </c>
      <c r="E28" s="38">
        <v>240</v>
      </c>
      <c r="F28" s="44">
        <v>123.4</v>
      </c>
      <c r="G28" s="44">
        <v>123.4</v>
      </c>
      <c r="H28" s="44">
        <v>123.4</v>
      </c>
      <c r="I28" s="43">
        <v>123.4</v>
      </c>
    </row>
    <row r="29" spans="1:9" ht="54.75" customHeight="1" x14ac:dyDescent="0.25">
      <c r="A29" s="37" t="s">
        <v>7</v>
      </c>
      <c r="B29" s="42" t="s">
        <v>93</v>
      </c>
      <c r="C29" s="42" t="s">
        <v>96</v>
      </c>
      <c r="D29" s="38" t="s">
        <v>179</v>
      </c>
      <c r="E29" s="38"/>
      <c r="F29" s="100">
        <f>F30</f>
        <v>135.1</v>
      </c>
      <c r="G29" s="43">
        <f t="shared" ref="G29:I29" si="6">G30</f>
        <v>135.1</v>
      </c>
      <c r="H29" s="43">
        <f t="shared" si="6"/>
        <v>0</v>
      </c>
      <c r="I29" s="43">
        <f t="shared" si="6"/>
        <v>135.1</v>
      </c>
    </row>
    <row r="30" spans="1:9" ht="45" customHeight="1" x14ac:dyDescent="0.25">
      <c r="A30" s="37" t="s">
        <v>8</v>
      </c>
      <c r="B30" s="42" t="s">
        <v>93</v>
      </c>
      <c r="C30" s="42" t="s">
        <v>96</v>
      </c>
      <c r="D30" s="38" t="s">
        <v>179</v>
      </c>
      <c r="E30" s="38">
        <v>120</v>
      </c>
      <c r="F30" s="44">
        <v>135.1</v>
      </c>
      <c r="G30" s="44">
        <v>135.1</v>
      </c>
      <c r="H30" s="43"/>
      <c r="I30" s="43">
        <v>135.1</v>
      </c>
    </row>
    <row r="31" spans="1:9" ht="58.5" customHeight="1" x14ac:dyDescent="0.25">
      <c r="A31" s="8" t="s">
        <v>11</v>
      </c>
      <c r="B31" s="27" t="s">
        <v>93</v>
      </c>
      <c r="C31" s="27" t="s">
        <v>97</v>
      </c>
      <c r="D31" s="27"/>
      <c r="E31" s="27"/>
      <c r="F31" s="66">
        <f>F32+F52+F58</f>
        <v>39402.9</v>
      </c>
      <c r="G31" s="90">
        <f>G32+G52+G58</f>
        <v>39920</v>
      </c>
      <c r="H31" s="90"/>
      <c r="I31" s="74">
        <f>I32+I52+I58</f>
        <v>39920</v>
      </c>
    </row>
    <row r="32" spans="1:9" ht="56.25" customHeight="1" x14ac:dyDescent="0.25">
      <c r="A32" s="8" t="s">
        <v>171</v>
      </c>
      <c r="B32" s="21" t="s">
        <v>93</v>
      </c>
      <c r="C32" s="21" t="s">
        <v>97</v>
      </c>
      <c r="D32" s="21" t="s">
        <v>174</v>
      </c>
      <c r="E32" s="21"/>
      <c r="F32" s="24">
        <f>F33</f>
        <v>30910.100000000002</v>
      </c>
      <c r="G32" s="84">
        <f>G33</f>
        <v>31116.800000000003</v>
      </c>
      <c r="H32" s="84"/>
      <c r="I32" s="24">
        <f>I33</f>
        <v>31116.800000000003</v>
      </c>
    </row>
    <row r="33" spans="1:11" x14ac:dyDescent="0.25">
      <c r="A33" s="37" t="s">
        <v>172</v>
      </c>
      <c r="B33" s="21" t="s">
        <v>93</v>
      </c>
      <c r="C33" s="21" t="s">
        <v>97</v>
      </c>
      <c r="D33" s="21" t="s">
        <v>175</v>
      </c>
      <c r="E33" s="21"/>
      <c r="F33" s="24">
        <f>F34</f>
        <v>30910.100000000002</v>
      </c>
      <c r="G33" s="81">
        <f t="shared" ref="G33:H33" si="7">G34</f>
        <v>31116.800000000003</v>
      </c>
      <c r="H33" s="81">
        <f t="shared" si="7"/>
        <v>0</v>
      </c>
      <c r="I33" s="24">
        <f>I34</f>
        <v>31116.800000000003</v>
      </c>
    </row>
    <row r="34" spans="1:11" ht="42.75" customHeight="1" x14ac:dyDescent="0.25">
      <c r="A34" s="37" t="s">
        <v>173</v>
      </c>
      <c r="B34" s="21" t="s">
        <v>93</v>
      </c>
      <c r="C34" s="21" t="s">
        <v>97</v>
      </c>
      <c r="D34" s="21" t="s">
        <v>176</v>
      </c>
      <c r="E34" s="21"/>
      <c r="F34" s="24">
        <f>F35+F38+F40+F43+F46+F49</f>
        <v>30910.100000000002</v>
      </c>
      <c r="G34" s="81">
        <f>G35+G38+G40+G43+G46+G49</f>
        <v>31116.800000000003</v>
      </c>
      <c r="H34" s="81">
        <f t="shared" ref="H34:I34" si="8">H35+H38+H40+H43+H46+H49</f>
        <v>0</v>
      </c>
      <c r="I34" s="73">
        <f t="shared" si="8"/>
        <v>31116.800000000003</v>
      </c>
    </row>
    <row r="35" spans="1:11" ht="30.6" customHeight="1" x14ac:dyDescent="0.25">
      <c r="A35" s="8" t="s">
        <v>5</v>
      </c>
      <c r="B35" s="21" t="s">
        <v>93</v>
      </c>
      <c r="C35" s="21" t="s">
        <v>97</v>
      </c>
      <c r="D35" s="21" t="s">
        <v>177</v>
      </c>
      <c r="E35" s="21"/>
      <c r="F35" s="24">
        <f>F36+F37</f>
        <v>22153.7</v>
      </c>
      <c r="G35" s="84">
        <f>G36+G37</f>
        <v>22322.800000000003</v>
      </c>
      <c r="H35" s="84"/>
      <c r="I35" s="24">
        <f>I36+I37</f>
        <v>22322.800000000003</v>
      </c>
    </row>
    <row r="36" spans="1:11" ht="41.25" customHeight="1" x14ac:dyDescent="0.25">
      <c r="A36" s="37" t="s">
        <v>6</v>
      </c>
      <c r="B36" s="21" t="s">
        <v>93</v>
      </c>
      <c r="C36" s="21" t="s">
        <v>97</v>
      </c>
      <c r="D36" s="21" t="s">
        <v>177</v>
      </c>
      <c r="E36" s="21" t="s">
        <v>107</v>
      </c>
      <c r="F36" s="56">
        <v>21024.3</v>
      </c>
      <c r="G36" s="81">
        <v>20986.400000000001</v>
      </c>
      <c r="H36" s="81"/>
      <c r="I36" s="24">
        <v>20986.400000000001</v>
      </c>
      <c r="J36" s="61">
        <v>500</v>
      </c>
    </row>
    <row r="37" spans="1:11" ht="30.6" customHeight="1" x14ac:dyDescent="0.25">
      <c r="A37" s="8" t="s">
        <v>10</v>
      </c>
      <c r="B37" s="21" t="s">
        <v>93</v>
      </c>
      <c r="C37" s="21" t="s">
        <v>97</v>
      </c>
      <c r="D37" s="21" t="s">
        <v>177</v>
      </c>
      <c r="E37" s="21">
        <v>240</v>
      </c>
      <c r="F37" s="56">
        <v>1129.4000000000001</v>
      </c>
      <c r="G37" s="84">
        <v>1336.4</v>
      </c>
      <c r="H37" s="84"/>
      <c r="I37" s="24">
        <v>1336.4</v>
      </c>
      <c r="J37" s="61">
        <v>172.5</v>
      </c>
      <c r="K37" s="61">
        <v>45.5</v>
      </c>
    </row>
    <row r="38" spans="1:11" ht="55.5" customHeight="1" x14ac:dyDescent="0.25">
      <c r="A38" s="37" t="s">
        <v>7</v>
      </c>
      <c r="B38" s="21" t="s">
        <v>93</v>
      </c>
      <c r="C38" s="21" t="s">
        <v>97</v>
      </c>
      <c r="D38" s="38" t="s">
        <v>179</v>
      </c>
      <c r="E38" s="21"/>
      <c r="F38" s="56">
        <f>F39</f>
        <v>6840</v>
      </c>
      <c r="G38" s="81">
        <f>G39</f>
        <v>6877.9</v>
      </c>
      <c r="H38" s="81">
        <f t="shared" ref="H38" si="9">K38</f>
        <v>0</v>
      </c>
      <c r="I38" s="24">
        <f>I39</f>
        <v>6877.9</v>
      </c>
    </row>
    <row r="39" spans="1:11" ht="38.25" customHeight="1" x14ac:dyDescent="0.25">
      <c r="A39" s="46" t="s">
        <v>8</v>
      </c>
      <c r="B39" s="47" t="s">
        <v>93</v>
      </c>
      <c r="C39" s="47" t="s">
        <v>97</v>
      </c>
      <c r="D39" s="48" t="s">
        <v>179</v>
      </c>
      <c r="E39" s="47" t="s">
        <v>107</v>
      </c>
      <c r="F39" s="49">
        <v>6840</v>
      </c>
      <c r="G39" s="81">
        <v>6877.9</v>
      </c>
      <c r="H39" s="81"/>
      <c r="I39" s="24">
        <v>6877.9</v>
      </c>
    </row>
    <row r="40" spans="1:11" ht="135.75" customHeight="1" x14ac:dyDescent="0.25">
      <c r="A40" s="12" t="s">
        <v>148</v>
      </c>
      <c r="B40" s="21" t="s">
        <v>93</v>
      </c>
      <c r="C40" s="21" t="s">
        <v>97</v>
      </c>
      <c r="D40" s="21" t="s">
        <v>180</v>
      </c>
      <c r="E40" s="21"/>
      <c r="F40" s="24">
        <f>F41+F42</f>
        <v>531.1</v>
      </c>
      <c r="G40" s="84">
        <f>G41+G42</f>
        <v>531.1</v>
      </c>
      <c r="H40" s="84"/>
      <c r="I40" s="24">
        <f>I41+I42</f>
        <v>531.1</v>
      </c>
    </row>
    <row r="41" spans="1:11" ht="28.5" customHeight="1" x14ac:dyDescent="0.25">
      <c r="A41" s="37" t="s">
        <v>6</v>
      </c>
      <c r="B41" s="21" t="s">
        <v>93</v>
      </c>
      <c r="C41" s="21" t="s">
        <v>97</v>
      </c>
      <c r="D41" s="21" t="s">
        <v>180</v>
      </c>
      <c r="E41" s="21" t="s">
        <v>107</v>
      </c>
      <c r="F41" s="24">
        <v>80</v>
      </c>
      <c r="G41" s="81">
        <v>80</v>
      </c>
      <c r="H41" s="81"/>
      <c r="I41" s="24">
        <v>80</v>
      </c>
    </row>
    <row r="42" spans="1:11" ht="42" customHeight="1" x14ac:dyDescent="0.25">
      <c r="A42" s="8" t="s">
        <v>10</v>
      </c>
      <c r="B42" s="21" t="s">
        <v>93</v>
      </c>
      <c r="C42" s="21" t="s">
        <v>97</v>
      </c>
      <c r="D42" s="21" t="s">
        <v>180</v>
      </c>
      <c r="E42" s="21">
        <v>240</v>
      </c>
      <c r="F42" s="24">
        <v>451.1</v>
      </c>
      <c r="G42" s="84">
        <v>451.1</v>
      </c>
      <c r="H42" s="84"/>
      <c r="I42" s="24">
        <v>451.1</v>
      </c>
    </row>
    <row r="43" spans="1:11" ht="123.75" customHeight="1" x14ac:dyDescent="0.25">
      <c r="A43" s="12" t="s">
        <v>521</v>
      </c>
      <c r="B43" s="21" t="s">
        <v>93</v>
      </c>
      <c r="C43" s="21" t="s">
        <v>97</v>
      </c>
      <c r="D43" s="21" t="s">
        <v>181</v>
      </c>
      <c r="E43" s="21"/>
      <c r="F43" s="24">
        <f>F44+F45</f>
        <v>819.9</v>
      </c>
      <c r="G43" s="84">
        <f>G44+G45</f>
        <v>819.9</v>
      </c>
      <c r="H43" s="84"/>
      <c r="I43" s="24">
        <f>I44+I45</f>
        <v>819.9</v>
      </c>
    </row>
    <row r="44" spans="1:11" ht="27.75" customHeight="1" x14ac:dyDescent="0.25">
      <c r="A44" s="37" t="s">
        <v>6</v>
      </c>
      <c r="B44" s="21" t="s">
        <v>93</v>
      </c>
      <c r="C44" s="21" t="s">
        <v>97</v>
      </c>
      <c r="D44" s="21" t="s">
        <v>181</v>
      </c>
      <c r="E44" s="21" t="s">
        <v>107</v>
      </c>
      <c r="F44" s="24">
        <v>762.5</v>
      </c>
      <c r="G44" s="81">
        <v>762.5</v>
      </c>
      <c r="H44" s="81"/>
      <c r="I44" s="24">
        <v>762.5</v>
      </c>
    </row>
    <row r="45" spans="1:11" ht="38.25" x14ac:dyDescent="0.25">
      <c r="A45" s="8" t="s">
        <v>10</v>
      </c>
      <c r="B45" s="21" t="s">
        <v>93</v>
      </c>
      <c r="C45" s="21" t="s">
        <v>97</v>
      </c>
      <c r="D45" s="21" t="s">
        <v>181</v>
      </c>
      <c r="E45" s="21">
        <v>240</v>
      </c>
      <c r="F45" s="24">
        <v>57.4</v>
      </c>
      <c r="G45" s="84">
        <v>57.4</v>
      </c>
      <c r="H45" s="84"/>
      <c r="I45" s="24">
        <v>57.4</v>
      </c>
    </row>
    <row r="46" spans="1:11" ht="157.5" customHeight="1" x14ac:dyDescent="0.25">
      <c r="A46" s="50" t="s">
        <v>510</v>
      </c>
      <c r="B46" s="21" t="s">
        <v>93</v>
      </c>
      <c r="C46" s="21" t="s">
        <v>97</v>
      </c>
      <c r="D46" s="21" t="s">
        <v>182</v>
      </c>
      <c r="E46" s="21"/>
      <c r="F46" s="24">
        <f>F47+F48</f>
        <v>47.400000000000006</v>
      </c>
      <c r="G46" s="81">
        <f>G47+G48</f>
        <v>47.1</v>
      </c>
      <c r="H46" s="81">
        <f t="shared" ref="H46" si="10">H48</f>
        <v>0</v>
      </c>
      <c r="I46" s="24">
        <f>I47+I48</f>
        <v>47.1</v>
      </c>
      <c r="J46" s="1"/>
    </row>
    <row r="47" spans="1:11" ht="38.25" customHeight="1" x14ac:dyDescent="0.25">
      <c r="A47" s="37" t="s">
        <v>6</v>
      </c>
      <c r="B47" s="21" t="s">
        <v>93</v>
      </c>
      <c r="C47" s="21" t="s">
        <v>97</v>
      </c>
      <c r="D47" s="21" t="s">
        <v>182</v>
      </c>
      <c r="E47" s="21" t="s">
        <v>107</v>
      </c>
      <c r="F47" s="24">
        <v>42.7</v>
      </c>
      <c r="G47" s="81">
        <v>41.1</v>
      </c>
      <c r="H47" s="81"/>
      <c r="I47" s="24">
        <v>41.1</v>
      </c>
      <c r="J47" s="1"/>
    </row>
    <row r="48" spans="1:11" ht="38.25" x14ac:dyDescent="0.25">
      <c r="A48" s="8" t="s">
        <v>10</v>
      </c>
      <c r="B48" s="21" t="s">
        <v>93</v>
      </c>
      <c r="C48" s="21" t="s">
        <v>97</v>
      </c>
      <c r="D48" s="21" t="s">
        <v>182</v>
      </c>
      <c r="E48" s="21">
        <v>240</v>
      </c>
      <c r="F48" s="24">
        <v>4.7</v>
      </c>
      <c r="G48" s="84">
        <v>6</v>
      </c>
      <c r="H48" s="84"/>
      <c r="I48" s="24">
        <v>6</v>
      </c>
    </row>
    <row r="49" spans="1:10" ht="216" customHeight="1" x14ac:dyDescent="0.25">
      <c r="A49" s="51" t="s">
        <v>520</v>
      </c>
      <c r="B49" s="21" t="s">
        <v>93</v>
      </c>
      <c r="C49" s="21" t="s">
        <v>97</v>
      </c>
      <c r="D49" s="21" t="s">
        <v>183</v>
      </c>
      <c r="E49" s="21"/>
      <c r="F49" s="24">
        <f>F50+F51</f>
        <v>518</v>
      </c>
      <c r="G49" s="84">
        <f>G50+G51</f>
        <v>518</v>
      </c>
      <c r="H49" s="84"/>
      <c r="I49" s="24">
        <f>I50+I51</f>
        <v>518</v>
      </c>
    </row>
    <row r="50" spans="1:10" ht="39.75" customHeight="1" x14ac:dyDescent="0.25">
      <c r="A50" s="37" t="s">
        <v>6</v>
      </c>
      <c r="B50" s="21" t="s">
        <v>93</v>
      </c>
      <c r="C50" s="21" t="s">
        <v>97</v>
      </c>
      <c r="D50" s="21" t="s">
        <v>183</v>
      </c>
      <c r="E50" s="21" t="s">
        <v>107</v>
      </c>
      <c r="F50" s="24">
        <v>518</v>
      </c>
      <c r="G50" s="81">
        <v>518</v>
      </c>
      <c r="H50" s="81"/>
      <c r="I50" s="24">
        <v>518</v>
      </c>
    </row>
    <row r="51" spans="1:10" ht="38.25" x14ac:dyDescent="0.25">
      <c r="A51" s="8" t="s">
        <v>10</v>
      </c>
      <c r="B51" s="21" t="s">
        <v>93</v>
      </c>
      <c r="C51" s="21" t="s">
        <v>97</v>
      </c>
      <c r="D51" s="21" t="s">
        <v>183</v>
      </c>
      <c r="E51" s="21">
        <v>240</v>
      </c>
      <c r="F51" s="24">
        <v>0</v>
      </c>
      <c r="G51" s="84">
        <v>0</v>
      </c>
      <c r="H51" s="84"/>
      <c r="I51" s="24">
        <v>0</v>
      </c>
    </row>
    <row r="52" spans="1:10" ht="72" customHeight="1" x14ac:dyDescent="0.25">
      <c r="A52" s="12" t="s">
        <v>219</v>
      </c>
      <c r="B52" s="21" t="s">
        <v>93</v>
      </c>
      <c r="C52" s="21" t="s">
        <v>97</v>
      </c>
      <c r="D52" s="21" t="s">
        <v>221</v>
      </c>
      <c r="E52" s="21"/>
      <c r="F52" s="24">
        <f t="shared" ref="F52:G54" si="11">F53</f>
        <v>53.5</v>
      </c>
      <c r="G52" s="81">
        <f t="shared" si="11"/>
        <v>53.1</v>
      </c>
      <c r="H52" s="81"/>
      <c r="I52" s="24">
        <f>I53</f>
        <v>53.1</v>
      </c>
    </row>
    <row r="53" spans="1:10" ht="23.25" customHeight="1" x14ac:dyDescent="0.25">
      <c r="A53" s="37" t="s">
        <v>220</v>
      </c>
      <c r="B53" s="21" t="s">
        <v>93</v>
      </c>
      <c r="C53" s="21" t="s">
        <v>97</v>
      </c>
      <c r="D53" s="21" t="s">
        <v>222</v>
      </c>
      <c r="E53" s="21"/>
      <c r="F53" s="24">
        <f t="shared" si="11"/>
        <v>53.5</v>
      </c>
      <c r="G53" s="81">
        <f t="shared" si="11"/>
        <v>53.1</v>
      </c>
      <c r="H53" s="81"/>
      <c r="I53" s="24">
        <f>I54</f>
        <v>53.1</v>
      </c>
    </row>
    <row r="54" spans="1:10" ht="68.25" customHeight="1" x14ac:dyDescent="0.25">
      <c r="A54" s="37" t="s">
        <v>187</v>
      </c>
      <c r="B54" s="21" t="s">
        <v>93</v>
      </c>
      <c r="C54" s="21" t="s">
        <v>97</v>
      </c>
      <c r="D54" s="21" t="s">
        <v>223</v>
      </c>
      <c r="E54" s="21"/>
      <c r="F54" s="24">
        <f t="shared" si="11"/>
        <v>53.5</v>
      </c>
      <c r="G54" s="81">
        <f t="shared" si="11"/>
        <v>53.1</v>
      </c>
      <c r="H54" s="81">
        <f>H55</f>
        <v>0</v>
      </c>
      <c r="I54" s="24">
        <f>I55</f>
        <v>53.1</v>
      </c>
    </row>
    <row r="55" spans="1:10" ht="105" customHeight="1" x14ac:dyDescent="0.25">
      <c r="A55" s="37" t="s">
        <v>156</v>
      </c>
      <c r="B55" s="21" t="s">
        <v>93</v>
      </c>
      <c r="C55" s="21" t="s">
        <v>97</v>
      </c>
      <c r="D55" s="21" t="s">
        <v>224</v>
      </c>
      <c r="E55" s="21"/>
      <c r="F55" s="24">
        <f>F56+F57</f>
        <v>53.5</v>
      </c>
      <c r="G55" s="81">
        <f>G56+G57</f>
        <v>53.1</v>
      </c>
      <c r="H55" s="81"/>
      <c r="I55" s="24">
        <f>I56+I57</f>
        <v>53.1</v>
      </c>
    </row>
    <row r="56" spans="1:10" ht="38.25" x14ac:dyDescent="0.25">
      <c r="A56" s="12" t="s">
        <v>8</v>
      </c>
      <c r="B56" s="21" t="s">
        <v>93</v>
      </c>
      <c r="C56" s="21" t="s">
        <v>97</v>
      </c>
      <c r="D56" s="21" t="s">
        <v>224</v>
      </c>
      <c r="E56" s="21">
        <v>120</v>
      </c>
      <c r="F56" s="24">
        <v>43.8</v>
      </c>
      <c r="G56" s="81">
        <v>43.5</v>
      </c>
      <c r="H56" s="81"/>
      <c r="I56" s="24">
        <v>43.5</v>
      </c>
    </row>
    <row r="57" spans="1:10" ht="38.25" x14ac:dyDescent="0.25">
      <c r="A57" s="12" t="s">
        <v>10</v>
      </c>
      <c r="B57" s="21" t="s">
        <v>93</v>
      </c>
      <c r="C57" s="21" t="s">
        <v>97</v>
      </c>
      <c r="D57" s="21" t="s">
        <v>224</v>
      </c>
      <c r="E57" s="21">
        <v>240</v>
      </c>
      <c r="F57" s="24">
        <v>9.6999999999999993</v>
      </c>
      <c r="G57" s="81">
        <v>9.6</v>
      </c>
      <c r="H57" s="81"/>
      <c r="I57" s="24">
        <v>9.6</v>
      </c>
    </row>
    <row r="58" spans="1:10" ht="39.75" customHeight="1" x14ac:dyDescent="0.25">
      <c r="A58" s="12" t="s">
        <v>184</v>
      </c>
      <c r="B58" s="43" t="s">
        <v>93</v>
      </c>
      <c r="C58" s="43" t="s">
        <v>97</v>
      </c>
      <c r="D58" s="43" t="s">
        <v>120</v>
      </c>
      <c r="E58" s="21"/>
      <c r="F58" s="24">
        <f t="shared" ref="F58:I59" si="12">F59</f>
        <v>8439.2999999999993</v>
      </c>
      <c r="G58" s="81">
        <f t="shared" si="12"/>
        <v>8750.1</v>
      </c>
      <c r="H58" s="81">
        <f t="shared" si="12"/>
        <v>7479.8</v>
      </c>
      <c r="I58" s="24">
        <f t="shared" si="12"/>
        <v>8750.1</v>
      </c>
    </row>
    <row r="59" spans="1:10" ht="21" customHeight="1" x14ac:dyDescent="0.25">
      <c r="A59" s="19" t="s">
        <v>172</v>
      </c>
      <c r="B59" s="43" t="s">
        <v>93</v>
      </c>
      <c r="C59" s="43" t="s">
        <v>97</v>
      </c>
      <c r="D59" s="43" t="s">
        <v>215</v>
      </c>
      <c r="E59" s="21"/>
      <c r="F59" s="24">
        <f t="shared" si="12"/>
        <v>8439.2999999999993</v>
      </c>
      <c r="G59" s="81">
        <f t="shared" si="12"/>
        <v>8750.1</v>
      </c>
      <c r="H59" s="81">
        <f t="shared" si="12"/>
        <v>7479.8</v>
      </c>
      <c r="I59" s="24">
        <f t="shared" si="12"/>
        <v>8750.1</v>
      </c>
    </row>
    <row r="60" spans="1:10" ht="72" customHeight="1" x14ac:dyDescent="0.25">
      <c r="A60" s="19" t="s">
        <v>185</v>
      </c>
      <c r="B60" s="43" t="s">
        <v>93</v>
      </c>
      <c r="C60" s="43" t="s">
        <v>97</v>
      </c>
      <c r="D60" s="43" t="s">
        <v>216</v>
      </c>
      <c r="E60" s="21"/>
      <c r="F60" s="24">
        <f>F61+F65</f>
        <v>8439.2999999999993</v>
      </c>
      <c r="G60" s="81">
        <f>G61+G65</f>
        <v>8750.1</v>
      </c>
      <c r="H60" s="81">
        <f>H61+H65</f>
        <v>7479.8</v>
      </c>
      <c r="I60" s="24">
        <f>I61+I65</f>
        <v>8750.1</v>
      </c>
    </row>
    <row r="61" spans="1:10" ht="29.25" customHeight="1" x14ac:dyDescent="0.25">
      <c r="A61" s="19" t="s">
        <v>5</v>
      </c>
      <c r="B61" s="43" t="s">
        <v>93</v>
      </c>
      <c r="C61" s="43" t="s">
        <v>97</v>
      </c>
      <c r="D61" s="43" t="s">
        <v>217</v>
      </c>
      <c r="E61" s="21"/>
      <c r="F61" s="24">
        <f>F62+F63+F64</f>
        <v>5145.3999999999996</v>
      </c>
      <c r="G61" s="81">
        <f t="shared" ref="G61:H61" si="13">G62+G63+G64</f>
        <v>5456.2</v>
      </c>
      <c r="H61" s="81">
        <f t="shared" si="13"/>
        <v>7479.8</v>
      </c>
      <c r="I61" s="24">
        <f>I62+I63+I64</f>
        <v>5456.2</v>
      </c>
    </row>
    <row r="62" spans="1:10" ht="38.25" x14ac:dyDescent="0.25">
      <c r="A62" s="19" t="s">
        <v>8</v>
      </c>
      <c r="B62" s="21" t="s">
        <v>93</v>
      </c>
      <c r="C62" s="21" t="s">
        <v>97</v>
      </c>
      <c r="D62" s="21" t="s">
        <v>217</v>
      </c>
      <c r="E62" s="21" t="s">
        <v>107</v>
      </c>
      <c r="F62" s="56">
        <v>3582.4</v>
      </c>
      <c r="G62" s="81">
        <v>3582.4</v>
      </c>
      <c r="H62" s="81">
        <v>4758.6000000000004</v>
      </c>
      <c r="I62" s="59">
        <v>3582.4</v>
      </c>
      <c r="J62" s="60">
        <v>500</v>
      </c>
    </row>
    <row r="63" spans="1:10" ht="38.25" x14ac:dyDescent="0.25">
      <c r="A63" s="19" t="s">
        <v>10</v>
      </c>
      <c r="B63" s="21" t="s">
        <v>93</v>
      </c>
      <c r="C63" s="21" t="s">
        <v>97</v>
      </c>
      <c r="D63" s="21" t="s">
        <v>217</v>
      </c>
      <c r="E63" s="21" t="s">
        <v>108</v>
      </c>
      <c r="F63" s="56">
        <v>1547</v>
      </c>
      <c r="G63" s="81">
        <v>1857.8</v>
      </c>
      <c r="H63" s="81">
        <v>2700</v>
      </c>
      <c r="I63" s="59">
        <v>1857.8</v>
      </c>
      <c r="J63" s="60">
        <v>400</v>
      </c>
    </row>
    <row r="64" spans="1:10" ht="17.25" customHeight="1" x14ac:dyDescent="0.25">
      <c r="A64" s="19" t="s">
        <v>12</v>
      </c>
      <c r="B64" s="21" t="s">
        <v>93</v>
      </c>
      <c r="C64" s="21" t="s">
        <v>97</v>
      </c>
      <c r="D64" s="21" t="s">
        <v>217</v>
      </c>
      <c r="E64" s="21" t="s">
        <v>129</v>
      </c>
      <c r="F64" s="56">
        <v>16</v>
      </c>
      <c r="G64" s="81">
        <v>16</v>
      </c>
      <c r="H64" s="81">
        <v>21.2</v>
      </c>
      <c r="I64" s="24">
        <v>16</v>
      </c>
    </row>
    <row r="65" spans="1:9" ht="51" x14ac:dyDescent="0.25">
      <c r="A65" s="19" t="s">
        <v>7</v>
      </c>
      <c r="B65" s="21" t="s">
        <v>93</v>
      </c>
      <c r="C65" s="21" t="s">
        <v>97</v>
      </c>
      <c r="D65" s="21" t="s">
        <v>218</v>
      </c>
      <c r="E65" s="21"/>
      <c r="F65" s="56">
        <f>F66</f>
        <v>3293.9</v>
      </c>
      <c r="G65" s="81">
        <f>G66</f>
        <v>3293.9</v>
      </c>
      <c r="H65" s="81">
        <f>H66</f>
        <v>0</v>
      </c>
      <c r="I65" s="24">
        <f>I66</f>
        <v>3293.9</v>
      </c>
    </row>
    <row r="66" spans="1:9" ht="38.25" x14ac:dyDescent="0.25">
      <c r="A66" s="19" t="s">
        <v>8</v>
      </c>
      <c r="B66" s="21" t="s">
        <v>93</v>
      </c>
      <c r="C66" s="21" t="s">
        <v>97</v>
      </c>
      <c r="D66" s="21" t="s">
        <v>218</v>
      </c>
      <c r="E66" s="21" t="s">
        <v>107</v>
      </c>
      <c r="F66" s="24">
        <v>3293.9</v>
      </c>
      <c r="G66" s="81">
        <v>3293.9</v>
      </c>
      <c r="H66" s="81"/>
      <c r="I66" s="24">
        <v>3293.9</v>
      </c>
    </row>
    <row r="67" spans="1:9" x14ac:dyDescent="0.25">
      <c r="A67" s="16" t="s">
        <v>121</v>
      </c>
      <c r="B67" s="27" t="s">
        <v>93</v>
      </c>
      <c r="C67" s="27" t="s">
        <v>98</v>
      </c>
      <c r="D67" s="21"/>
      <c r="E67" s="21"/>
      <c r="F67" s="28">
        <f>F68</f>
        <v>1.7</v>
      </c>
      <c r="G67" s="90">
        <f>G68</f>
        <v>11.5</v>
      </c>
      <c r="H67" s="90"/>
      <c r="I67" s="28">
        <f>I68</f>
        <v>1.6</v>
      </c>
    </row>
    <row r="68" spans="1:9" ht="69.75" customHeight="1" x14ac:dyDescent="0.25">
      <c r="A68" s="12" t="s">
        <v>13</v>
      </c>
      <c r="B68" s="21" t="s">
        <v>93</v>
      </c>
      <c r="C68" s="21" t="s">
        <v>98</v>
      </c>
      <c r="D68" s="21" t="s">
        <v>14</v>
      </c>
      <c r="E68" s="21"/>
      <c r="F68" s="24">
        <f>F69</f>
        <v>1.7</v>
      </c>
      <c r="G68" s="84">
        <f>G69</f>
        <v>11.5</v>
      </c>
      <c r="H68" s="84"/>
      <c r="I68" s="24">
        <f>I69</f>
        <v>1.6</v>
      </c>
    </row>
    <row r="69" spans="1:9" ht="41.25" customHeight="1" x14ac:dyDescent="0.25">
      <c r="A69" s="12" t="s">
        <v>10</v>
      </c>
      <c r="B69" s="21" t="s">
        <v>93</v>
      </c>
      <c r="C69" s="21" t="s">
        <v>98</v>
      </c>
      <c r="D69" s="21" t="s">
        <v>14</v>
      </c>
      <c r="E69" s="21" t="s">
        <v>108</v>
      </c>
      <c r="F69" s="24">
        <v>1.7</v>
      </c>
      <c r="G69" s="84">
        <v>11.5</v>
      </c>
      <c r="H69" s="84"/>
      <c r="I69" s="24">
        <v>1.6</v>
      </c>
    </row>
    <row r="70" spans="1:9" ht="60.75" customHeight="1" x14ac:dyDescent="0.25">
      <c r="A70" s="18" t="s">
        <v>15</v>
      </c>
      <c r="B70" s="27" t="s">
        <v>93</v>
      </c>
      <c r="C70" s="27" t="s">
        <v>99</v>
      </c>
      <c r="D70" s="27"/>
      <c r="E70" s="27"/>
      <c r="F70" s="28">
        <f>F71</f>
        <v>9385.9000000000015</v>
      </c>
      <c r="G70" s="82">
        <f>G71+G80</f>
        <v>9895.5</v>
      </c>
      <c r="H70" s="82">
        <f>H71+H80</f>
        <v>0</v>
      </c>
      <c r="I70" s="28">
        <f>I71+I80</f>
        <v>9895.5</v>
      </c>
    </row>
    <row r="71" spans="1:9" ht="47.25" customHeight="1" x14ac:dyDescent="0.25">
      <c r="A71" s="12" t="s">
        <v>188</v>
      </c>
      <c r="B71" s="21" t="s">
        <v>93</v>
      </c>
      <c r="C71" s="21" t="s">
        <v>99</v>
      </c>
      <c r="D71" s="21" t="s">
        <v>189</v>
      </c>
      <c r="E71" s="21"/>
      <c r="F71" s="24">
        <f>F72</f>
        <v>9385.9000000000015</v>
      </c>
      <c r="G71" s="84">
        <f>G72</f>
        <v>8060.3</v>
      </c>
      <c r="H71" s="84"/>
      <c r="I71" s="24">
        <f>I72</f>
        <v>8060.3</v>
      </c>
    </row>
    <row r="72" spans="1:9" ht="18.75" customHeight="1" x14ac:dyDescent="0.25">
      <c r="A72" s="12" t="s">
        <v>172</v>
      </c>
      <c r="B72" s="21" t="s">
        <v>93</v>
      </c>
      <c r="C72" s="21" t="s">
        <v>99</v>
      </c>
      <c r="D72" s="21" t="s">
        <v>190</v>
      </c>
      <c r="E72" s="21"/>
      <c r="F72" s="24">
        <f>F73</f>
        <v>9385.9000000000015</v>
      </c>
      <c r="G72" s="81">
        <f t="shared" ref="G72:I72" si="14">G74</f>
        <v>8060.3</v>
      </c>
      <c r="H72" s="81">
        <f t="shared" si="14"/>
        <v>0</v>
      </c>
      <c r="I72" s="24">
        <f t="shared" si="14"/>
        <v>8060.3</v>
      </c>
    </row>
    <row r="73" spans="1:9" ht="65.25" customHeight="1" x14ac:dyDescent="0.25">
      <c r="A73" s="12" t="s">
        <v>191</v>
      </c>
      <c r="B73" s="21" t="s">
        <v>93</v>
      </c>
      <c r="C73" s="21" t="s">
        <v>99</v>
      </c>
      <c r="D73" s="21" t="s">
        <v>194</v>
      </c>
      <c r="E73" s="21"/>
      <c r="F73" s="24">
        <f>F74+F80</f>
        <v>9385.9000000000015</v>
      </c>
      <c r="G73" s="81">
        <f t="shared" ref="G73:I73" si="15">G74+G80</f>
        <v>9895.5</v>
      </c>
      <c r="H73" s="81">
        <f t="shared" si="15"/>
        <v>0</v>
      </c>
      <c r="I73" s="24">
        <f t="shared" si="15"/>
        <v>9895.5</v>
      </c>
    </row>
    <row r="74" spans="1:9" ht="55.5" customHeight="1" x14ac:dyDescent="0.25">
      <c r="A74" s="12" t="s">
        <v>446</v>
      </c>
      <c r="B74" s="21" t="s">
        <v>93</v>
      </c>
      <c r="C74" s="21" t="s">
        <v>99</v>
      </c>
      <c r="D74" s="21" t="s">
        <v>194</v>
      </c>
      <c r="E74" s="21"/>
      <c r="F74" s="24">
        <f>F75+F78</f>
        <v>7584.7000000000007</v>
      </c>
      <c r="G74" s="81">
        <f>G75+G78</f>
        <v>8060.3</v>
      </c>
      <c r="H74" s="81">
        <f>H75+H78</f>
        <v>0</v>
      </c>
      <c r="I74" s="24">
        <f>I75+I78</f>
        <v>8060.3</v>
      </c>
    </row>
    <row r="75" spans="1:9" ht="25.5" x14ac:dyDescent="0.25">
      <c r="A75" s="12" t="s">
        <v>5</v>
      </c>
      <c r="B75" s="21" t="s">
        <v>93</v>
      </c>
      <c r="C75" s="21" t="s">
        <v>99</v>
      </c>
      <c r="D75" s="21" t="s">
        <v>193</v>
      </c>
      <c r="E75" s="21"/>
      <c r="F75" s="24">
        <f>F76+F77</f>
        <v>5930.9000000000005</v>
      </c>
      <c r="G75" s="81">
        <f t="shared" ref="G75:I75" si="16">G76+G77</f>
        <v>6406.5</v>
      </c>
      <c r="H75" s="81">
        <f t="shared" si="16"/>
        <v>0</v>
      </c>
      <c r="I75" s="24">
        <f t="shared" si="16"/>
        <v>6406.5</v>
      </c>
    </row>
    <row r="76" spans="1:9" ht="38.25" x14ac:dyDescent="0.25">
      <c r="A76" s="12" t="s">
        <v>16</v>
      </c>
      <c r="B76" s="21" t="s">
        <v>93</v>
      </c>
      <c r="C76" s="21" t="s">
        <v>99</v>
      </c>
      <c r="D76" s="21" t="s">
        <v>193</v>
      </c>
      <c r="E76" s="21">
        <v>120</v>
      </c>
      <c r="F76" s="24">
        <v>5410.1</v>
      </c>
      <c r="G76" s="84">
        <v>5410.1</v>
      </c>
      <c r="H76" s="84"/>
      <c r="I76" s="24">
        <v>5410.1</v>
      </c>
    </row>
    <row r="77" spans="1:9" ht="38.25" x14ac:dyDescent="0.25">
      <c r="A77" s="12" t="s">
        <v>10</v>
      </c>
      <c r="B77" s="21" t="s">
        <v>93</v>
      </c>
      <c r="C77" s="21" t="s">
        <v>99</v>
      </c>
      <c r="D77" s="21" t="s">
        <v>193</v>
      </c>
      <c r="E77" s="21" t="s">
        <v>108</v>
      </c>
      <c r="F77" s="26">
        <v>520.79999999999995</v>
      </c>
      <c r="G77" s="84">
        <v>996.4</v>
      </c>
      <c r="H77" s="84"/>
      <c r="I77" s="24">
        <v>996.4</v>
      </c>
    </row>
    <row r="78" spans="1:9" ht="51" x14ac:dyDescent="0.25">
      <c r="A78" s="12" t="s">
        <v>7</v>
      </c>
      <c r="B78" s="21" t="s">
        <v>93</v>
      </c>
      <c r="C78" s="21" t="s">
        <v>99</v>
      </c>
      <c r="D78" s="21" t="s">
        <v>195</v>
      </c>
      <c r="E78" s="21"/>
      <c r="F78" s="56">
        <f>F79</f>
        <v>1653.8</v>
      </c>
      <c r="G78" s="84">
        <f>G79</f>
        <v>1653.8</v>
      </c>
      <c r="H78" s="84"/>
      <c r="I78" s="24">
        <f>I79</f>
        <v>1653.8</v>
      </c>
    </row>
    <row r="79" spans="1:9" ht="38.25" x14ac:dyDescent="0.25">
      <c r="A79" s="12" t="s">
        <v>16</v>
      </c>
      <c r="B79" s="21" t="s">
        <v>93</v>
      </c>
      <c r="C79" s="21" t="s">
        <v>99</v>
      </c>
      <c r="D79" s="21" t="s">
        <v>195</v>
      </c>
      <c r="E79" s="21">
        <v>120</v>
      </c>
      <c r="F79" s="24">
        <v>1653.8</v>
      </c>
      <c r="G79" s="84">
        <v>1653.8</v>
      </c>
      <c r="H79" s="84"/>
      <c r="I79" s="24">
        <v>1653.8</v>
      </c>
    </row>
    <row r="80" spans="1:9" ht="43.5" customHeight="1" x14ac:dyDescent="0.25">
      <c r="A80" s="12" t="s">
        <v>196</v>
      </c>
      <c r="B80" s="21" t="s">
        <v>93</v>
      </c>
      <c r="C80" s="21" t="s">
        <v>99</v>
      </c>
      <c r="D80" s="17" t="s">
        <v>194</v>
      </c>
      <c r="E80" s="21"/>
      <c r="F80" s="24">
        <f>F81+F84</f>
        <v>1801.1999999999998</v>
      </c>
      <c r="G80" s="81">
        <f>G81+G84</f>
        <v>1835.1999999999998</v>
      </c>
      <c r="H80" s="81">
        <f>H81+H84</f>
        <v>0</v>
      </c>
      <c r="I80" s="24">
        <f>I81+I84</f>
        <v>1835.1999999999998</v>
      </c>
    </row>
    <row r="81" spans="1:9" ht="33" customHeight="1" x14ac:dyDescent="0.25">
      <c r="A81" s="12" t="s">
        <v>5</v>
      </c>
      <c r="B81" s="21" t="s">
        <v>93</v>
      </c>
      <c r="C81" s="21" t="s">
        <v>99</v>
      </c>
      <c r="D81" s="21" t="s">
        <v>193</v>
      </c>
      <c r="E81" s="21"/>
      <c r="F81" s="24">
        <f>F82+F83</f>
        <v>1475.3</v>
      </c>
      <c r="G81" s="81">
        <f>G82+G83</f>
        <v>1509.3</v>
      </c>
      <c r="H81" s="81">
        <f>H82+H83</f>
        <v>0</v>
      </c>
      <c r="I81" s="24">
        <f>I82+I83</f>
        <v>1509.3</v>
      </c>
    </row>
    <row r="82" spans="1:9" ht="38.25" x14ac:dyDescent="0.25">
      <c r="A82" s="12" t="s">
        <v>6</v>
      </c>
      <c r="B82" s="21" t="s">
        <v>93</v>
      </c>
      <c r="C82" s="21" t="s">
        <v>99</v>
      </c>
      <c r="D82" s="21" t="s">
        <v>193</v>
      </c>
      <c r="E82" s="21" t="s">
        <v>107</v>
      </c>
      <c r="F82" s="24">
        <v>1423.3</v>
      </c>
      <c r="G82" s="84">
        <v>1423.3</v>
      </c>
      <c r="H82" s="84"/>
      <c r="I82" s="24">
        <v>1423.3</v>
      </c>
    </row>
    <row r="83" spans="1:9" ht="38.25" x14ac:dyDescent="0.25">
      <c r="A83" s="12" t="s">
        <v>10</v>
      </c>
      <c r="B83" s="21" t="s">
        <v>93</v>
      </c>
      <c r="C83" s="21" t="s">
        <v>99</v>
      </c>
      <c r="D83" s="21" t="s">
        <v>193</v>
      </c>
      <c r="E83" s="21">
        <v>240</v>
      </c>
      <c r="F83" s="24">
        <v>52</v>
      </c>
      <c r="G83" s="84">
        <v>86</v>
      </c>
      <c r="H83" s="84"/>
      <c r="I83" s="24">
        <v>86</v>
      </c>
    </row>
    <row r="84" spans="1:9" ht="51" x14ac:dyDescent="0.25">
      <c r="A84" s="12" t="s">
        <v>7</v>
      </c>
      <c r="B84" s="21" t="s">
        <v>93</v>
      </c>
      <c r="C84" s="21" t="s">
        <v>99</v>
      </c>
      <c r="D84" s="21" t="s">
        <v>195</v>
      </c>
      <c r="E84" s="21"/>
      <c r="F84" s="56">
        <f>F85</f>
        <v>325.89999999999998</v>
      </c>
      <c r="G84" s="84">
        <f>G85</f>
        <v>325.89999999999998</v>
      </c>
      <c r="H84" s="84"/>
      <c r="I84" s="24">
        <f>I85</f>
        <v>325.89999999999998</v>
      </c>
    </row>
    <row r="85" spans="1:9" ht="38.25" x14ac:dyDescent="0.25">
      <c r="A85" s="12" t="s">
        <v>6</v>
      </c>
      <c r="B85" s="21" t="s">
        <v>93</v>
      </c>
      <c r="C85" s="21" t="s">
        <v>99</v>
      </c>
      <c r="D85" s="21" t="s">
        <v>195</v>
      </c>
      <c r="E85" s="21">
        <v>120</v>
      </c>
      <c r="F85" s="24">
        <v>325.89999999999998</v>
      </c>
      <c r="G85" s="84">
        <v>325.89999999999998</v>
      </c>
      <c r="H85" s="84"/>
      <c r="I85" s="24">
        <v>325.89999999999998</v>
      </c>
    </row>
    <row r="86" spans="1:9" x14ac:dyDescent="0.25">
      <c r="A86" s="16" t="s">
        <v>17</v>
      </c>
      <c r="B86" s="27" t="s">
        <v>93</v>
      </c>
      <c r="C86" s="27">
        <v>11</v>
      </c>
      <c r="D86" s="27"/>
      <c r="E86" s="27"/>
      <c r="F86" s="28">
        <f t="shared" ref="F86:G88" si="17">F87</f>
        <v>50</v>
      </c>
      <c r="G86" s="90">
        <f t="shared" si="17"/>
        <v>50</v>
      </c>
      <c r="H86" s="90"/>
      <c r="I86" s="28">
        <f>I87</f>
        <v>50</v>
      </c>
    </row>
    <row r="87" spans="1:9" x14ac:dyDescent="0.25">
      <c r="A87" s="12" t="s">
        <v>17</v>
      </c>
      <c r="B87" s="21" t="s">
        <v>93</v>
      </c>
      <c r="C87" s="21">
        <v>11</v>
      </c>
      <c r="D87" s="21" t="s">
        <v>18</v>
      </c>
      <c r="E87" s="21"/>
      <c r="F87" s="24">
        <f t="shared" si="17"/>
        <v>50</v>
      </c>
      <c r="G87" s="84">
        <f t="shared" si="17"/>
        <v>50</v>
      </c>
      <c r="H87" s="84"/>
      <c r="I87" s="24">
        <f>I88</f>
        <v>50</v>
      </c>
    </row>
    <row r="88" spans="1:9" ht="25.5" x14ac:dyDescent="0.25">
      <c r="A88" s="12" t="s">
        <v>19</v>
      </c>
      <c r="B88" s="21" t="s">
        <v>93</v>
      </c>
      <c r="C88" s="21">
        <v>11</v>
      </c>
      <c r="D88" s="21" t="s">
        <v>20</v>
      </c>
      <c r="E88" s="21"/>
      <c r="F88" s="24">
        <f t="shared" si="17"/>
        <v>50</v>
      </c>
      <c r="G88" s="84">
        <f t="shared" si="17"/>
        <v>50</v>
      </c>
      <c r="H88" s="84"/>
      <c r="I88" s="24">
        <f>I89</f>
        <v>50</v>
      </c>
    </row>
    <row r="89" spans="1:9" x14ac:dyDescent="0.25">
      <c r="A89" s="12" t="s">
        <v>21</v>
      </c>
      <c r="B89" s="21" t="s">
        <v>93</v>
      </c>
      <c r="C89" s="21" t="s">
        <v>142</v>
      </c>
      <c r="D89" s="21" t="s">
        <v>20</v>
      </c>
      <c r="E89" s="21">
        <v>870</v>
      </c>
      <c r="F89" s="24">
        <v>50</v>
      </c>
      <c r="G89" s="81">
        <v>50</v>
      </c>
      <c r="H89" s="81"/>
      <c r="I89" s="24">
        <v>50</v>
      </c>
    </row>
    <row r="90" spans="1:9" ht="30" customHeight="1" x14ac:dyDescent="0.25">
      <c r="A90" s="16" t="s">
        <v>22</v>
      </c>
      <c r="B90" s="27" t="s">
        <v>93</v>
      </c>
      <c r="C90" s="27">
        <v>13</v>
      </c>
      <c r="D90" s="27"/>
      <c r="E90" s="27"/>
      <c r="F90" s="28">
        <f>F91+F112+F124+F136</f>
        <v>37955.699999999997</v>
      </c>
      <c r="G90" s="90">
        <f>G91+G112+G124+G136</f>
        <v>41112.1</v>
      </c>
      <c r="H90" s="90"/>
      <c r="I90" s="28">
        <f>I91+I112+I124+I136</f>
        <v>41111.4</v>
      </c>
    </row>
    <row r="91" spans="1:9" ht="55.5" customHeight="1" x14ac:dyDescent="0.25">
      <c r="A91" s="12" t="s">
        <v>171</v>
      </c>
      <c r="B91" s="67" t="s">
        <v>93</v>
      </c>
      <c r="C91" s="67" t="s">
        <v>127</v>
      </c>
      <c r="D91" s="67" t="s">
        <v>174</v>
      </c>
      <c r="E91" s="27"/>
      <c r="F91" s="24">
        <f>F92</f>
        <v>26435.5</v>
      </c>
      <c r="G91" s="81">
        <f>G92</f>
        <v>28914</v>
      </c>
      <c r="H91" s="81">
        <f t="shared" ref="H91:I91" si="18">H92</f>
        <v>0</v>
      </c>
      <c r="I91" s="45">
        <f t="shared" si="18"/>
        <v>28914</v>
      </c>
    </row>
    <row r="92" spans="1:9" ht="26.25" customHeight="1" x14ac:dyDescent="0.25">
      <c r="A92" s="12" t="s">
        <v>172</v>
      </c>
      <c r="B92" s="67" t="s">
        <v>93</v>
      </c>
      <c r="C92" s="67">
        <v>13</v>
      </c>
      <c r="D92" s="67" t="s">
        <v>175</v>
      </c>
      <c r="E92" s="21"/>
      <c r="F92" s="24">
        <f>F93+F98+F105</f>
        <v>26435.5</v>
      </c>
      <c r="G92" s="81">
        <f>G93+G98+G105</f>
        <v>28914</v>
      </c>
      <c r="H92" s="81">
        <f>H93+H98+H105</f>
        <v>0</v>
      </c>
      <c r="I92" s="75">
        <f>I93+I98+I105</f>
        <v>28914</v>
      </c>
    </row>
    <row r="93" spans="1:9" ht="53.25" customHeight="1" x14ac:dyDescent="0.25">
      <c r="A93" s="11" t="s">
        <v>173</v>
      </c>
      <c r="B93" s="67" t="s">
        <v>93</v>
      </c>
      <c r="C93" s="67">
        <v>13</v>
      </c>
      <c r="D93" s="17" t="s">
        <v>197</v>
      </c>
      <c r="E93" s="21"/>
      <c r="F93" s="24">
        <f>F94+F96</f>
        <v>168</v>
      </c>
      <c r="G93" s="81">
        <f t="shared" ref="G93:I93" si="19">G94+G96</f>
        <v>168</v>
      </c>
      <c r="H93" s="81">
        <f t="shared" si="19"/>
        <v>0</v>
      </c>
      <c r="I93" s="75">
        <f t="shared" si="19"/>
        <v>168</v>
      </c>
    </row>
    <row r="94" spans="1:9" ht="29.25" customHeight="1" x14ac:dyDescent="0.25">
      <c r="A94" s="9" t="s">
        <v>157</v>
      </c>
      <c r="B94" s="21" t="s">
        <v>93</v>
      </c>
      <c r="C94" s="21">
        <v>13</v>
      </c>
      <c r="D94" s="17" t="s">
        <v>198</v>
      </c>
      <c r="E94" s="21"/>
      <c r="F94" s="24">
        <f>F95</f>
        <v>138</v>
      </c>
      <c r="G94" s="81">
        <f>G95</f>
        <v>138</v>
      </c>
      <c r="H94" s="81"/>
      <c r="I94" s="24">
        <f>I95</f>
        <v>138</v>
      </c>
    </row>
    <row r="95" spans="1:9" ht="15.75" customHeight="1" x14ac:dyDescent="0.25">
      <c r="A95" s="9" t="s">
        <v>12</v>
      </c>
      <c r="B95" s="21" t="s">
        <v>93</v>
      </c>
      <c r="C95" s="21">
        <v>13</v>
      </c>
      <c r="D95" s="17" t="s">
        <v>198</v>
      </c>
      <c r="E95" s="21" t="s">
        <v>129</v>
      </c>
      <c r="F95" s="24">
        <v>138</v>
      </c>
      <c r="G95" s="81">
        <v>138</v>
      </c>
      <c r="H95" s="81"/>
      <c r="I95" s="24">
        <v>138</v>
      </c>
    </row>
    <row r="96" spans="1:9" ht="41.25" customHeight="1" x14ac:dyDescent="0.25">
      <c r="A96" s="12" t="s">
        <v>149</v>
      </c>
      <c r="B96" s="21" t="s">
        <v>93</v>
      </c>
      <c r="C96" s="21">
        <v>13</v>
      </c>
      <c r="D96" s="21" t="s">
        <v>199</v>
      </c>
      <c r="E96" s="21"/>
      <c r="F96" s="24">
        <f>F97</f>
        <v>30</v>
      </c>
      <c r="G96" s="81">
        <f>G97</f>
        <v>30</v>
      </c>
      <c r="H96" s="81"/>
      <c r="I96" s="24">
        <f>I97</f>
        <v>30</v>
      </c>
    </row>
    <row r="97" spans="1:11" ht="41.25" customHeight="1" x14ac:dyDescent="0.25">
      <c r="A97" s="12" t="s">
        <v>24</v>
      </c>
      <c r="B97" s="21" t="s">
        <v>93</v>
      </c>
      <c r="C97" s="21">
        <v>13</v>
      </c>
      <c r="D97" s="21" t="s">
        <v>199</v>
      </c>
      <c r="E97" s="21" t="s">
        <v>108</v>
      </c>
      <c r="F97" s="24">
        <v>30</v>
      </c>
      <c r="G97" s="81">
        <v>30</v>
      </c>
      <c r="H97" s="81"/>
      <c r="I97" s="24">
        <v>30</v>
      </c>
    </row>
    <row r="98" spans="1:11" ht="54" customHeight="1" x14ac:dyDescent="0.25">
      <c r="A98" s="12" t="s">
        <v>225</v>
      </c>
      <c r="B98" s="21" t="s">
        <v>93</v>
      </c>
      <c r="C98" s="21" t="s">
        <v>127</v>
      </c>
      <c r="D98" s="21" t="s">
        <v>200</v>
      </c>
      <c r="E98" s="21"/>
      <c r="F98" s="24">
        <f>F99+F101+F103</f>
        <v>2487.6000000000004</v>
      </c>
      <c r="G98" s="81">
        <f>G99+G101+G103</f>
        <v>2494</v>
      </c>
      <c r="H98" s="81">
        <f>H99+H101+H103</f>
        <v>0</v>
      </c>
      <c r="I98" s="24">
        <f>I99+I101+I103</f>
        <v>2494</v>
      </c>
    </row>
    <row r="99" spans="1:11" ht="53.25" customHeight="1" x14ac:dyDescent="0.25">
      <c r="A99" s="12" t="s">
        <v>7</v>
      </c>
      <c r="B99" s="21" t="s">
        <v>93</v>
      </c>
      <c r="C99" s="21" t="s">
        <v>127</v>
      </c>
      <c r="D99" s="21" t="s">
        <v>201</v>
      </c>
      <c r="E99" s="21"/>
      <c r="F99" s="56">
        <f>F100</f>
        <v>205</v>
      </c>
      <c r="G99" s="81">
        <f>G100</f>
        <v>205</v>
      </c>
      <c r="H99" s="81"/>
      <c r="I99" s="24">
        <f>I100</f>
        <v>205</v>
      </c>
    </row>
    <row r="100" spans="1:11" ht="14.25" customHeight="1" x14ac:dyDescent="0.25">
      <c r="A100" s="12" t="s">
        <v>56</v>
      </c>
      <c r="B100" s="21" t="s">
        <v>93</v>
      </c>
      <c r="C100" s="21" t="s">
        <v>127</v>
      </c>
      <c r="D100" s="21" t="s">
        <v>201</v>
      </c>
      <c r="E100" s="21" t="s">
        <v>122</v>
      </c>
      <c r="F100" s="24">
        <v>205</v>
      </c>
      <c r="G100" s="81">
        <v>205</v>
      </c>
      <c r="H100" s="81"/>
      <c r="I100" s="24">
        <v>205</v>
      </c>
    </row>
    <row r="101" spans="1:11" ht="147" customHeight="1" x14ac:dyDescent="0.25">
      <c r="A101" s="12" t="s">
        <v>25</v>
      </c>
      <c r="B101" s="21" t="s">
        <v>93</v>
      </c>
      <c r="C101" s="21" t="s">
        <v>127</v>
      </c>
      <c r="D101" s="21" t="s">
        <v>202</v>
      </c>
      <c r="E101" s="21"/>
      <c r="F101" s="24">
        <f>F102</f>
        <v>1664.4</v>
      </c>
      <c r="G101" s="81">
        <f>G102</f>
        <v>1664.4</v>
      </c>
      <c r="H101" s="81"/>
      <c r="I101" s="24">
        <f>I102</f>
        <v>1664.4</v>
      </c>
    </row>
    <row r="102" spans="1:11" ht="18.75" customHeight="1" x14ac:dyDescent="0.25">
      <c r="A102" s="12" t="s">
        <v>26</v>
      </c>
      <c r="B102" s="21" t="s">
        <v>93</v>
      </c>
      <c r="C102" s="21" t="s">
        <v>127</v>
      </c>
      <c r="D102" s="21" t="s">
        <v>202</v>
      </c>
      <c r="E102" s="21" t="s">
        <v>122</v>
      </c>
      <c r="F102" s="24">
        <v>1664.4</v>
      </c>
      <c r="G102" s="81">
        <v>1664.4</v>
      </c>
      <c r="H102" s="81"/>
      <c r="I102" s="24">
        <v>1664.4</v>
      </c>
    </row>
    <row r="103" spans="1:11" ht="54" customHeight="1" x14ac:dyDescent="0.25">
      <c r="A103" s="12" t="s">
        <v>226</v>
      </c>
      <c r="B103" s="21" t="s">
        <v>93</v>
      </c>
      <c r="C103" s="21" t="s">
        <v>127</v>
      </c>
      <c r="D103" s="21" t="s">
        <v>227</v>
      </c>
      <c r="E103" s="21"/>
      <c r="F103" s="24">
        <f>F104</f>
        <v>618.20000000000005</v>
      </c>
      <c r="G103" s="81">
        <f>G104</f>
        <v>624.6</v>
      </c>
      <c r="H103" s="81"/>
      <c r="I103" s="24">
        <f>I104</f>
        <v>624.6</v>
      </c>
    </row>
    <row r="104" spans="1:11" ht="15" customHeight="1" x14ac:dyDescent="0.25">
      <c r="A104" s="12" t="s">
        <v>26</v>
      </c>
      <c r="B104" s="21" t="s">
        <v>93</v>
      </c>
      <c r="C104" s="21" t="s">
        <v>127</v>
      </c>
      <c r="D104" s="21" t="s">
        <v>227</v>
      </c>
      <c r="E104" s="21" t="s">
        <v>122</v>
      </c>
      <c r="F104" s="24">
        <v>618.20000000000005</v>
      </c>
      <c r="G104" s="81">
        <v>624.6</v>
      </c>
      <c r="H104" s="81"/>
      <c r="I104" s="24">
        <v>624.6</v>
      </c>
    </row>
    <row r="105" spans="1:11" ht="67.5" customHeight="1" x14ac:dyDescent="0.25">
      <c r="A105" s="9" t="s">
        <v>453</v>
      </c>
      <c r="B105" s="21" t="s">
        <v>93</v>
      </c>
      <c r="C105" s="21" t="s">
        <v>127</v>
      </c>
      <c r="D105" s="21" t="s">
        <v>203</v>
      </c>
      <c r="E105" s="21"/>
      <c r="F105" s="24">
        <f>F106+F110</f>
        <v>23779.9</v>
      </c>
      <c r="G105" s="81">
        <f t="shared" ref="G105:I105" si="20">G106+G110</f>
        <v>26252</v>
      </c>
      <c r="H105" s="81">
        <f t="shared" si="20"/>
        <v>0</v>
      </c>
      <c r="I105" s="24">
        <f t="shared" si="20"/>
        <v>26252</v>
      </c>
    </row>
    <row r="106" spans="1:11" ht="84.75" customHeight="1" x14ac:dyDescent="0.25">
      <c r="A106" s="9" t="s">
        <v>28</v>
      </c>
      <c r="B106" s="21" t="s">
        <v>93</v>
      </c>
      <c r="C106" s="21" t="s">
        <v>127</v>
      </c>
      <c r="D106" s="21" t="s">
        <v>204</v>
      </c>
      <c r="E106" s="21"/>
      <c r="F106" s="24">
        <f>F107+F108+F109</f>
        <v>13637.400000000001</v>
      </c>
      <c r="G106" s="81">
        <f t="shared" ref="G106:I106" si="21">G107+G108+G109</f>
        <v>16109.500000000002</v>
      </c>
      <c r="H106" s="81">
        <f t="shared" si="21"/>
        <v>0</v>
      </c>
      <c r="I106" s="24">
        <f t="shared" si="21"/>
        <v>16109.500000000002</v>
      </c>
    </row>
    <row r="107" spans="1:11" ht="27" customHeight="1" x14ac:dyDescent="0.25">
      <c r="A107" s="9" t="s">
        <v>27</v>
      </c>
      <c r="B107" s="21" t="s">
        <v>93</v>
      </c>
      <c r="C107" s="21" t="s">
        <v>127</v>
      </c>
      <c r="D107" s="21" t="s">
        <v>204</v>
      </c>
      <c r="E107" s="21" t="s">
        <v>128</v>
      </c>
      <c r="F107" s="56">
        <v>10329.200000000001</v>
      </c>
      <c r="G107" s="81">
        <v>10829.2</v>
      </c>
      <c r="H107" s="81"/>
      <c r="I107" s="59">
        <v>10829.2</v>
      </c>
      <c r="J107" s="60">
        <v>500</v>
      </c>
    </row>
    <row r="108" spans="1:11" ht="44.25" customHeight="1" x14ac:dyDescent="0.25">
      <c r="A108" s="9" t="s">
        <v>24</v>
      </c>
      <c r="B108" s="21" t="s">
        <v>93</v>
      </c>
      <c r="C108" s="21" t="s">
        <v>127</v>
      </c>
      <c r="D108" s="21" t="s">
        <v>204</v>
      </c>
      <c r="E108" s="21" t="s">
        <v>108</v>
      </c>
      <c r="F108" s="56">
        <v>3192.1</v>
      </c>
      <c r="G108" s="81">
        <v>5164.2</v>
      </c>
      <c r="H108" s="81"/>
      <c r="I108" s="59">
        <v>5164.2</v>
      </c>
      <c r="J108" s="60">
        <v>500</v>
      </c>
      <c r="K108" s="60">
        <v>3</v>
      </c>
    </row>
    <row r="109" spans="1:11" ht="16.5" customHeight="1" x14ac:dyDescent="0.25">
      <c r="A109" s="9" t="s">
        <v>12</v>
      </c>
      <c r="B109" s="21" t="s">
        <v>93</v>
      </c>
      <c r="C109" s="21" t="s">
        <v>127</v>
      </c>
      <c r="D109" s="21" t="s">
        <v>204</v>
      </c>
      <c r="E109" s="21" t="s">
        <v>129</v>
      </c>
      <c r="F109" s="56">
        <v>116.1</v>
      </c>
      <c r="G109" s="81">
        <v>116.1</v>
      </c>
      <c r="H109" s="81"/>
      <c r="I109" s="59">
        <v>116.1</v>
      </c>
    </row>
    <row r="110" spans="1:11" ht="52.5" customHeight="1" x14ac:dyDescent="0.25">
      <c r="A110" s="9" t="s">
        <v>7</v>
      </c>
      <c r="B110" s="21" t="s">
        <v>93</v>
      </c>
      <c r="C110" s="21" t="s">
        <v>127</v>
      </c>
      <c r="D110" s="21" t="s">
        <v>205</v>
      </c>
      <c r="E110" s="27"/>
      <c r="F110" s="56">
        <f>F111</f>
        <v>10142.5</v>
      </c>
      <c r="G110" s="81">
        <f>G111</f>
        <v>10142.5</v>
      </c>
      <c r="H110" s="81"/>
      <c r="I110" s="59">
        <f>I111</f>
        <v>10142.5</v>
      </c>
    </row>
    <row r="111" spans="1:11" ht="28.5" customHeight="1" x14ac:dyDescent="0.25">
      <c r="A111" s="9" t="s">
        <v>29</v>
      </c>
      <c r="B111" s="21" t="s">
        <v>93</v>
      </c>
      <c r="C111" s="21" t="s">
        <v>127</v>
      </c>
      <c r="D111" s="21" t="s">
        <v>205</v>
      </c>
      <c r="E111" s="21" t="s">
        <v>128</v>
      </c>
      <c r="F111" s="24">
        <v>10142.5</v>
      </c>
      <c r="G111" s="81">
        <v>10142.5</v>
      </c>
      <c r="H111" s="81"/>
      <c r="I111" s="59">
        <v>10142.5</v>
      </c>
      <c r="J111" s="60"/>
    </row>
    <row r="112" spans="1:11" ht="57" customHeight="1" x14ac:dyDescent="0.25">
      <c r="A112" s="12" t="s">
        <v>188</v>
      </c>
      <c r="B112" s="67" t="s">
        <v>93</v>
      </c>
      <c r="C112" s="67" t="s">
        <v>127</v>
      </c>
      <c r="D112" s="67" t="s">
        <v>189</v>
      </c>
      <c r="E112" s="27"/>
      <c r="F112" s="24">
        <f>F113+F117</f>
        <v>11088.6</v>
      </c>
      <c r="G112" s="81">
        <f t="shared" ref="G112:I112" si="22">G113+G117</f>
        <v>11758.5</v>
      </c>
      <c r="H112" s="81">
        <f t="shared" si="22"/>
        <v>1121</v>
      </c>
      <c r="I112" s="24">
        <f t="shared" si="22"/>
        <v>11757.8</v>
      </c>
    </row>
    <row r="113" spans="1:11" x14ac:dyDescent="0.25">
      <c r="A113" s="12" t="s">
        <v>209</v>
      </c>
      <c r="B113" s="21" t="s">
        <v>93</v>
      </c>
      <c r="C113" s="21" t="s">
        <v>127</v>
      </c>
      <c r="D113" s="21" t="s">
        <v>210</v>
      </c>
      <c r="E113" s="27"/>
      <c r="F113" s="24">
        <f t="shared" ref="F113:G115" si="23">F114</f>
        <v>429</v>
      </c>
      <c r="G113" s="81">
        <f t="shared" si="23"/>
        <v>540</v>
      </c>
      <c r="H113" s="81"/>
      <c r="I113" s="24">
        <f>I114</f>
        <v>540</v>
      </c>
    </row>
    <row r="114" spans="1:11" ht="98.25" customHeight="1" x14ac:dyDescent="0.25">
      <c r="A114" s="12" t="s">
        <v>212</v>
      </c>
      <c r="B114" s="21" t="s">
        <v>93</v>
      </c>
      <c r="C114" s="21" t="s">
        <v>127</v>
      </c>
      <c r="D114" s="21" t="s">
        <v>211</v>
      </c>
      <c r="E114" s="27"/>
      <c r="F114" s="24">
        <f t="shared" si="23"/>
        <v>429</v>
      </c>
      <c r="G114" s="81">
        <f t="shared" si="23"/>
        <v>540</v>
      </c>
      <c r="H114" s="81"/>
      <c r="I114" s="24">
        <f>I115</f>
        <v>540</v>
      </c>
    </row>
    <row r="115" spans="1:11" x14ac:dyDescent="0.25">
      <c r="A115" s="9" t="s">
        <v>158</v>
      </c>
      <c r="B115" s="21" t="s">
        <v>93</v>
      </c>
      <c r="C115" s="21" t="s">
        <v>127</v>
      </c>
      <c r="D115" s="17" t="s">
        <v>213</v>
      </c>
      <c r="E115" s="27"/>
      <c r="F115" s="24">
        <f t="shared" si="23"/>
        <v>429</v>
      </c>
      <c r="G115" s="81">
        <f t="shared" si="23"/>
        <v>540</v>
      </c>
      <c r="H115" s="81"/>
      <c r="I115" s="24">
        <f>I116</f>
        <v>540</v>
      </c>
    </row>
    <row r="116" spans="1:11" ht="58.5" customHeight="1" x14ac:dyDescent="0.25">
      <c r="A116" s="11" t="s">
        <v>228</v>
      </c>
      <c r="B116" s="21" t="s">
        <v>93</v>
      </c>
      <c r="C116" s="21" t="s">
        <v>127</v>
      </c>
      <c r="D116" s="17" t="s">
        <v>213</v>
      </c>
      <c r="E116" s="21" t="s">
        <v>130</v>
      </c>
      <c r="F116" s="24">
        <v>429</v>
      </c>
      <c r="G116" s="81">
        <v>540</v>
      </c>
      <c r="H116" s="81"/>
      <c r="I116" s="24">
        <v>540</v>
      </c>
    </row>
    <row r="117" spans="1:11" ht="19.5" customHeight="1" x14ac:dyDescent="0.25">
      <c r="A117" s="12" t="s">
        <v>172</v>
      </c>
      <c r="B117" s="21" t="s">
        <v>93</v>
      </c>
      <c r="C117" s="21" t="s">
        <v>127</v>
      </c>
      <c r="D117" s="21" t="s">
        <v>190</v>
      </c>
      <c r="E117" s="21"/>
      <c r="F117" s="24">
        <f t="shared" ref="F117:I117" si="24">F118</f>
        <v>10659.6</v>
      </c>
      <c r="G117" s="81">
        <f t="shared" si="24"/>
        <v>11218.5</v>
      </c>
      <c r="H117" s="81">
        <f t="shared" si="24"/>
        <v>1121</v>
      </c>
      <c r="I117" s="24">
        <f t="shared" si="24"/>
        <v>11217.8</v>
      </c>
    </row>
    <row r="118" spans="1:11" ht="69" customHeight="1" x14ac:dyDescent="0.25">
      <c r="A118" s="12" t="s">
        <v>206</v>
      </c>
      <c r="B118" s="21" t="s">
        <v>93</v>
      </c>
      <c r="C118" s="21" t="s">
        <v>127</v>
      </c>
      <c r="D118" s="21" t="s">
        <v>192</v>
      </c>
      <c r="E118" s="21"/>
      <c r="F118" s="24">
        <f>F119+F122</f>
        <v>10659.6</v>
      </c>
      <c r="G118" s="81">
        <f>G119+G122</f>
        <v>11218.5</v>
      </c>
      <c r="H118" s="81">
        <f>H119+H122</f>
        <v>1121</v>
      </c>
      <c r="I118" s="24">
        <f>I119+I122</f>
        <v>11217.8</v>
      </c>
    </row>
    <row r="119" spans="1:11" ht="81" customHeight="1" x14ac:dyDescent="0.25">
      <c r="A119" s="51" t="s">
        <v>28</v>
      </c>
      <c r="B119" s="21" t="s">
        <v>93</v>
      </c>
      <c r="C119" s="21" t="s">
        <v>127</v>
      </c>
      <c r="D119" s="21" t="s">
        <v>207</v>
      </c>
      <c r="E119" s="21"/>
      <c r="F119" s="24">
        <f>F120+F121</f>
        <v>7292</v>
      </c>
      <c r="G119" s="81">
        <f t="shared" ref="G119:I119" si="25">G120+G121</f>
        <v>7850.9</v>
      </c>
      <c r="H119" s="81">
        <f t="shared" si="25"/>
        <v>1121</v>
      </c>
      <c r="I119" s="24">
        <f t="shared" si="25"/>
        <v>7850.2</v>
      </c>
    </row>
    <row r="120" spans="1:11" ht="30.75" customHeight="1" x14ac:dyDescent="0.25">
      <c r="A120" s="51" t="s">
        <v>27</v>
      </c>
      <c r="B120" s="21" t="s">
        <v>93</v>
      </c>
      <c r="C120" s="21" t="s">
        <v>127</v>
      </c>
      <c r="D120" s="21" t="s">
        <v>207</v>
      </c>
      <c r="E120" s="21" t="s">
        <v>128</v>
      </c>
      <c r="F120" s="56">
        <v>6573.2</v>
      </c>
      <c r="G120" s="81">
        <v>6873.2</v>
      </c>
      <c r="H120" s="81"/>
      <c r="I120" s="24">
        <v>6873.2</v>
      </c>
      <c r="J120" s="60">
        <v>300</v>
      </c>
      <c r="K120" s="64"/>
    </row>
    <row r="121" spans="1:11" ht="43.5" customHeight="1" x14ac:dyDescent="0.25">
      <c r="A121" s="12" t="s">
        <v>24</v>
      </c>
      <c r="B121" s="21" t="s">
        <v>93</v>
      </c>
      <c r="C121" s="21" t="s">
        <v>127</v>
      </c>
      <c r="D121" s="21" t="s">
        <v>207</v>
      </c>
      <c r="E121" s="21" t="s">
        <v>108</v>
      </c>
      <c r="F121" s="56">
        <v>718.8</v>
      </c>
      <c r="G121" s="81">
        <v>977.7</v>
      </c>
      <c r="H121" s="81">
        <v>1121</v>
      </c>
      <c r="I121" s="24">
        <v>977</v>
      </c>
      <c r="J121" s="60">
        <v>200</v>
      </c>
      <c r="K121" s="64"/>
    </row>
    <row r="122" spans="1:11" ht="55.5" customHeight="1" x14ac:dyDescent="0.25">
      <c r="A122" s="12" t="s">
        <v>7</v>
      </c>
      <c r="B122" s="21" t="s">
        <v>93</v>
      </c>
      <c r="C122" s="21" t="s">
        <v>127</v>
      </c>
      <c r="D122" s="21" t="s">
        <v>208</v>
      </c>
      <c r="E122" s="21"/>
      <c r="F122" s="56">
        <f>F123</f>
        <v>3367.6</v>
      </c>
      <c r="G122" s="81">
        <f>G123</f>
        <v>3367.6</v>
      </c>
      <c r="H122" s="81">
        <f>H123</f>
        <v>0</v>
      </c>
      <c r="I122" s="24">
        <f>I123</f>
        <v>3367.6</v>
      </c>
    </row>
    <row r="123" spans="1:11" ht="25.5" x14ac:dyDescent="0.25">
      <c r="A123" s="12" t="s">
        <v>29</v>
      </c>
      <c r="B123" s="21" t="s">
        <v>93</v>
      </c>
      <c r="C123" s="21" t="s">
        <v>127</v>
      </c>
      <c r="D123" s="21" t="s">
        <v>208</v>
      </c>
      <c r="E123" s="21" t="s">
        <v>128</v>
      </c>
      <c r="F123" s="24">
        <v>3367.6</v>
      </c>
      <c r="G123" s="81">
        <v>3367.6</v>
      </c>
      <c r="H123" s="81"/>
      <c r="I123" s="24">
        <v>3367.6</v>
      </c>
    </row>
    <row r="124" spans="1:11" ht="81.75" customHeight="1" x14ac:dyDescent="0.25">
      <c r="A124" s="12" t="s">
        <v>231</v>
      </c>
      <c r="B124" s="67" t="s">
        <v>93</v>
      </c>
      <c r="C124" s="67">
        <v>13</v>
      </c>
      <c r="D124" s="67" t="s">
        <v>119</v>
      </c>
      <c r="E124" s="21"/>
      <c r="F124" s="24">
        <f>F125</f>
        <v>319</v>
      </c>
      <c r="G124" s="84">
        <f>G125</f>
        <v>327</v>
      </c>
      <c r="H124" s="84"/>
      <c r="I124" s="24">
        <f>I125</f>
        <v>327</v>
      </c>
    </row>
    <row r="125" spans="1:11" ht="24" customHeight="1" x14ac:dyDescent="0.25">
      <c r="A125" s="12" t="s">
        <v>172</v>
      </c>
      <c r="B125" s="21" t="s">
        <v>93</v>
      </c>
      <c r="C125" s="21" t="s">
        <v>127</v>
      </c>
      <c r="D125" s="21" t="s">
        <v>232</v>
      </c>
      <c r="E125" s="21"/>
      <c r="F125" s="24">
        <f>F126</f>
        <v>319</v>
      </c>
      <c r="G125" s="81">
        <f>G126</f>
        <v>327</v>
      </c>
      <c r="H125" s="81"/>
      <c r="I125" s="24">
        <f>I126</f>
        <v>327</v>
      </c>
    </row>
    <row r="126" spans="1:11" ht="78.75" customHeight="1" x14ac:dyDescent="0.25">
      <c r="A126" s="12" t="s">
        <v>233</v>
      </c>
      <c r="B126" s="21" t="s">
        <v>93</v>
      </c>
      <c r="C126" s="21" t="s">
        <v>127</v>
      </c>
      <c r="D126" s="21" t="s">
        <v>234</v>
      </c>
      <c r="E126" s="21"/>
      <c r="F126" s="24">
        <f>F127+F130+F132+F134</f>
        <v>319</v>
      </c>
      <c r="G126" s="81">
        <f t="shared" ref="G126:I126" si="26">G127+G130+G132+G134</f>
        <v>327</v>
      </c>
      <c r="H126" s="81" t="e">
        <f t="shared" si="26"/>
        <v>#REF!</v>
      </c>
      <c r="I126" s="24">
        <f t="shared" si="26"/>
        <v>327</v>
      </c>
    </row>
    <row r="127" spans="1:11" ht="44.25" customHeight="1" x14ac:dyDescent="0.25">
      <c r="A127" s="12" t="s">
        <v>500</v>
      </c>
      <c r="B127" s="21" t="s">
        <v>93</v>
      </c>
      <c r="C127" s="21" t="s">
        <v>127</v>
      </c>
      <c r="D127" s="21" t="s">
        <v>235</v>
      </c>
      <c r="E127" s="21"/>
      <c r="F127" s="24">
        <f>F128+F129</f>
        <v>158</v>
      </c>
      <c r="G127" s="81">
        <f>G128+G129</f>
        <v>158</v>
      </c>
      <c r="H127" s="81">
        <f>H128+H129</f>
        <v>0</v>
      </c>
      <c r="I127" s="65">
        <f>I128+I129</f>
        <v>158</v>
      </c>
    </row>
    <row r="128" spans="1:11" ht="41.25" customHeight="1" x14ac:dyDescent="0.25">
      <c r="A128" s="12" t="s">
        <v>24</v>
      </c>
      <c r="B128" s="21" t="s">
        <v>93</v>
      </c>
      <c r="C128" s="21" t="s">
        <v>127</v>
      </c>
      <c r="D128" s="21" t="s">
        <v>235</v>
      </c>
      <c r="E128" s="21" t="s">
        <v>108</v>
      </c>
      <c r="F128" s="24">
        <v>138</v>
      </c>
      <c r="G128" s="81">
        <v>138</v>
      </c>
      <c r="H128" s="81"/>
      <c r="I128" s="24">
        <v>138</v>
      </c>
    </row>
    <row r="129" spans="1:10" ht="18.75" customHeight="1" x14ac:dyDescent="0.25">
      <c r="A129" s="12" t="s">
        <v>12</v>
      </c>
      <c r="B129" s="67" t="s">
        <v>93</v>
      </c>
      <c r="C129" s="67" t="s">
        <v>127</v>
      </c>
      <c r="D129" s="67" t="s">
        <v>235</v>
      </c>
      <c r="E129" s="67" t="s">
        <v>129</v>
      </c>
      <c r="F129" s="65">
        <v>20</v>
      </c>
      <c r="G129" s="81">
        <v>20</v>
      </c>
      <c r="H129" s="81"/>
      <c r="I129" s="65">
        <v>20</v>
      </c>
    </row>
    <row r="130" spans="1:10" ht="25.5" x14ac:dyDescent="0.25">
      <c r="A130" s="12" t="s">
        <v>236</v>
      </c>
      <c r="B130" s="21" t="s">
        <v>93</v>
      </c>
      <c r="C130" s="21">
        <v>13</v>
      </c>
      <c r="D130" s="21" t="s">
        <v>237</v>
      </c>
      <c r="E130" s="21"/>
      <c r="F130" s="24">
        <f>F131</f>
        <v>51</v>
      </c>
      <c r="G130" s="81">
        <f>G131</f>
        <v>51</v>
      </c>
      <c r="H130" s="81" t="e">
        <f>#REF!</f>
        <v>#REF!</v>
      </c>
      <c r="I130" s="24">
        <f>I131</f>
        <v>51</v>
      </c>
    </row>
    <row r="131" spans="1:10" ht="38.25" x14ac:dyDescent="0.25">
      <c r="A131" s="12" t="s">
        <v>24</v>
      </c>
      <c r="B131" s="21" t="s">
        <v>93</v>
      </c>
      <c r="C131" s="21">
        <v>13</v>
      </c>
      <c r="D131" s="21" t="s">
        <v>237</v>
      </c>
      <c r="E131" s="21">
        <v>240</v>
      </c>
      <c r="F131" s="24">
        <v>51</v>
      </c>
      <c r="G131" s="84">
        <v>51</v>
      </c>
      <c r="H131" s="84"/>
      <c r="I131" s="24">
        <v>51</v>
      </c>
    </row>
    <row r="132" spans="1:10" ht="51" customHeight="1" x14ac:dyDescent="0.25">
      <c r="A132" s="12" t="s">
        <v>447</v>
      </c>
      <c r="B132" s="21" t="s">
        <v>93</v>
      </c>
      <c r="C132" s="21">
        <v>13</v>
      </c>
      <c r="D132" s="21" t="s">
        <v>238</v>
      </c>
      <c r="E132" s="21"/>
      <c r="F132" s="24">
        <f>F133</f>
        <v>50</v>
      </c>
      <c r="G132" s="84">
        <f>G133</f>
        <v>50</v>
      </c>
      <c r="H132" s="84"/>
      <c r="I132" s="24">
        <f>I133</f>
        <v>50</v>
      </c>
    </row>
    <row r="133" spans="1:10" ht="41.25" customHeight="1" x14ac:dyDescent="0.25">
      <c r="A133" s="12" t="s">
        <v>24</v>
      </c>
      <c r="B133" s="21" t="s">
        <v>93</v>
      </c>
      <c r="C133" s="21">
        <v>13</v>
      </c>
      <c r="D133" s="21" t="s">
        <v>238</v>
      </c>
      <c r="E133" s="21" t="s">
        <v>108</v>
      </c>
      <c r="F133" s="24">
        <v>50</v>
      </c>
      <c r="G133" s="84">
        <v>50</v>
      </c>
      <c r="H133" s="84"/>
      <c r="I133" s="24">
        <v>50</v>
      </c>
    </row>
    <row r="134" spans="1:10" ht="31.5" customHeight="1" x14ac:dyDescent="0.25">
      <c r="A134" s="12" t="s">
        <v>239</v>
      </c>
      <c r="B134" s="21" t="s">
        <v>93</v>
      </c>
      <c r="C134" s="21">
        <v>13</v>
      </c>
      <c r="D134" s="21" t="s">
        <v>240</v>
      </c>
      <c r="E134" s="21"/>
      <c r="F134" s="24">
        <f>F135</f>
        <v>60</v>
      </c>
      <c r="G134" s="84">
        <f>G135</f>
        <v>68</v>
      </c>
      <c r="H134" s="84"/>
      <c r="I134" s="24">
        <f>I135</f>
        <v>68</v>
      </c>
    </row>
    <row r="135" spans="1:10" ht="41.25" customHeight="1" x14ac:dyDescent="0.25">
      <c r="A135" s="12" t="s">
        <v>24</v>
      </c>
      <c r="B135" s="21" t="s">
        <v>93</v>
      </c>
      <c r="C135" s="21">
        <v>13</v>
      </c>
      <c r="D135" s="21" t="s">
        <v>240</v>
      </c>
      <c r="E135" s="21" t="s">
        <v>108</v>
      </c>
      <c r="F135" s="24">
        <v>60</v>
      </c>
      <c r="G135" s="84">
        <v>68</v>
      </c>
      <c r="H135" s="84"/>
      <c r="I135" s="24">
        <v>68</v>
      </c>
    </row>
    <row r="136" spans="1:10" ht="43.5" customHeight="1" x14ac:dyDescent="0.25">
      <c r="A136" s="12" t="s">
        <v>214</v>
      </c>
      <c r="B136" s="67" t="s">
        <v>93</v>
      </c>
      <c r="C136" s="67">
        <v>13</v>
      </c>
      <c r="D136" s="67" t="s">
        <v>186</v>
      </c>
      <c r="E136" s="21"/>
      <c r="F136" s="24">
        <f t="shared" ref="F136:G138" si="27">F137</f>
        <v>112.6</v>
      </c>
      <c r="G136" s="81">
        <f t="shared" si="27"/>
        <v>112.6</v>
      </c>
      <c r="H136" s="81">
        <f t="shared" ref="H136:I136" si="28">H137</f>
        <v>0</v>
      </c>
      <c r="I136" s="24">
        <f t="shared" si="28"/>
        <v>112.6</v>
      </c>
    </row>
    <row r="137" spans="1:10" ht="41.25" customHeight="1" x14ac:dyDescent="0.25">
      <c r="A137" s="12" t="s">
        <v>229</v>
      </c>
      <c r="B137" s="21" t="s">
        <v>93</v>
      </c>
      <c r="C137" s="21">
        <v>13</v>
      </c>
      <c r="D137" s="21" t="s">
        <v>230</v>
      </c>
      <c r="E137" s="21"/>
      <c r="F137" s="24">
        <f t="shared" si="27"/>
        <v>112.6</v>
      </c>
      <c r="G137" s="81">
        <f t="shared" si="27"/>
        <v>112.6</v>
      </c>
      <c r="H137" s="81"/>
      <c r="I137" s="24">
        <f>I138</f>
        <v>112.6</v>
      </c>
    </row>
    <row r="138" spans="1:10" ht="27.75" customHeight="1" x14ac:dyDescent="0.25">
      <c r="A138" s="12" t="s">
        <v>30</v>
      </c>
      <c r="B138" s="21" t="s">
        <v>93</v>
      </c>
      <c r="C138" s="21">
        <v>13</v>
      </c>
      <c r="D138" s="21" t="s">
        <v>230</v>
      </c>
      <c r="E138" s="21"/>
      <c r="F138" s="24">
        <f t="shared" si="27"/>
        <v>112.6</v>
      </c>
      <c r="G138" s="81">
        <f t="shared" si="27"/>
        <v>112.6</v>
      </c>
      <c r="H138" s="81"/>
      <c r="I138" s="24">
        <f>I139</f>
        <v>112.6</v>
      </c>
    </row>
    <row r="139" spans="1:10" ht="22.5" customHeight="1" x14ac:dyDescent="0.25">
      <c r="A139" s="12" t="s">
        <v>26</v>
      </c>
      <c r="B139" s="21" t="s">
        <v>93</v>
      </c>
      <c r="C139" s="21">
        <v>13</v>
      </c>
      <c r="D139" s="21" t="s">
        <v>230</v>
      </c>
      <c r="E139" s="21" t="s">
        <v>122</v>
      </c>
      <c r="F139" s="24">
        <v>112.6</v>
      </c>
      <c r="G139" s="81">
        <v>112.6</v>
      </c>
      <c r="H139" s="81"/>
      <c r="I139" s="24">
        <v>112.6</v>
      </c>
    </row>
    <row r="140" spans="1:10" x14ac:dyDescent="0.25">
      <c r="A140" s="16" t="s">
        <v>134</v>
      </c>
      <c r="B140" s="27" t="s">
        <v>95</v>
      </c>
      <c r="C140" s="27" t="s">
        <v>94</v>
      </c>
      <c r="D140" s="21"/>
      <c r="E140" s="21"/>
      <c r="F140" s="28">
        <f>F141</f>
        <v>452.2</v>
      </c>
      <c r="G140" s="82">
        <f>G141</f>
        <v>495.5</v>
      </c>
      <c r="H140" s="82">
        <f>H141</f>
        <v>480.4</v>
      </c>
      <c r="I140" s="28">
        <f>I141</f>
        <v>513.5</v>
      </c>
    </row>
    <row r="141" spans="1:10" ht="25.5" x14ac:dyDescent="0.25">
      <c r="A141" s="12" t="s">
        <v>135</v>
      </c>
      <c r="B141" s="21" t="s">
        <v>95</v>
      </c>
      <c r="C141" s="21" t="s">
        <v>96</v>
      </c>
      <c r="D141" s="21"/>
      <c r="E141" s="21"/>
      <c r="F141" s="24">
        <f>F143</f>
        <v>452.2</v>
      </c>
      <c r="G141" s="81">
        <f>G143</f>
        <v>495.5</v>
      </c>
      <c r="H141" s="81">
        <f t="shared" ref="H141:I141" si="29">H143</f>
        <v>480.4</v>
      </c>
      <c r="I141" s="24">
        <f t="shared" si="29"/>
        <v>513.5</v>
      </c>
    </row>
    <row r="142" spans="1:10" ht="25.5" x14ac:dyDescent="0.25">
      <c r="A142" s="12" t="s">
        <v>152</v>
      </c>
      <c r="B142" s="21" t="s">
        <v>95</v>
      </c>
      <c r="C142" s="21" t="s">
        <v>96</v>
      </c>
      <c r="D142" s="21" t="s">
        <v>136</v>
      </c>
      <c r="E142" s="21"/>
      <c r="F142" s="24">
        <f>F143</f>
        <v>452.2</v>
      </c>
      <c r="G142" s="81">
        <f>G143</f>
        <v>495.5</v>
      </c>
      <c r="H142" s="81"/>
      <c r="I142" s="24">
        <f>I143</f>
        <v>513.5</v>
      </c>
    </row>
    <row r="143" spans="1:10" ht="53.25" customHeight="1" x14ac:dyDescent="0.25">
      <c r="A143" s="12" t="s">
        <v>150</v>
      </c>
      <c r="B143" s="21" t="s">
        <v>95</v>
      </c>
      <c r="C143" s="21" t="s">
        <v>96</v>
      </c>
      <c r="D143" s="21" t="s">
        <v>137</v>
      </c>
      <c r="E143" s="21"/>
      <c r="F143" s="49">
        <f>F144</f>
        <v>452.2</v>
      </c>
      <c r="G143" s="49">
        <f>G144</f>
        <v>495.5</v>
      </c>
      <c r="H143" s="49">
        <f>H144</f>
        <v>480.4</v>
      </c>
      <c r="I143" s="49">
        <f>I144</f>
        <v>513.5</v>
      </c>
      <c r="J143" s="3"/>
    </row>
    <row r="144" spans="1:10" ht="41.25" customHeight="1" x14ac:dyDescent="0.25">
      <c r="A144" s="12" t="s">
        <v>6</v>
      </c>
      <c r="B144" s="21" t="s">
        <v>95</v>
      </c>
      <c r="C144" s="21" t="s">
        <v>96</v>
      </c>
      <c r="D144" s="21" t="s">
        <v>137</v>
      </c>
      <c r="E144" s="21" t="s">
        <v>107</v>
      </c>
      <c r="F144" s="24">
        <v>452.2</v>
      </c>
      <c r="G144" s="81">
        <v>495.5</v>
      </c>
      <c r="H144" s="81">
        <v>480.4</v>
      </c>
      <c r="I144" s="24">
        <v>513.5</v>
      </c>
    </row>
    <row r="145" spans="1:9" ht="54" customHeight="1" x14ac:dyDescent="0.25">
      <c r="A145" s="16" t="s">
        <v>31</v>
      </c>
      <c r="B145" s="27" t="s">
        <v>96</v>
      </c>
      <c r="C145" s="27" t="s">
        <v>94</v>
      </c>
      <c r="D145" s="27"/>
      <c r="E145" s="27"/>
      <c r="F145" s="28">
        <f>F146+F165</f>
        <v>3095.2000000000003</v>
      </c>
      <c r="G145" s="90">
        <f>G146+G165</f>
        <v>5379.2</v>
      </c>
      <c r="H145" s="90"/>
      <c r="I145" s="28">
        <f>I146+I165</f>
        <v>4982.2</v>
      </c>
    </row>
    <row r="146" spans="1:9" ht="54" customHeight="1" x14ac:dyDescent="0.25">
      <c r="A146" s="12" t="s">
        <v>32</v>
      </c>
      <c r="B146" s="79" t="s">
        <v>96</v>
      </c>
      <c r="C146" s="79">
        <v>10</v>
      </c>
      <c r="D146" s="21"/>
      <c r="E146" s="21"/>
      <c r="F146" s="24">
        <f>F147+F158</f>
        <v>2859.3</v>
      </c>
      <c r="G146" s="84">
        <f>G147+G158</f>
        <v>5169.3</v>
      </c>
      <c r="H146" s="84"/>
      <c r="I146" s="65">
        <f>I147+I158</f>
        <v>4772.3</v>
      </c>
    </row>
    <row r="147" spans="1:9" ht="57.75" customHeight="1" x14ac:dyDescent="0.25">
      <c r="A147" s="12" t="s">
        <v>219</v>
      </c>
      <c r="B147" s="67" t="s">
        <v>96</v>
      </c>
      <c r="C147" s="67" t="s">
        <v>124</v>
      </c>
      <c r="D147" s="67" t="s">
        <v>221</v>
      </c>
      <c r="E147" s="21"/>
      <c r="F147" s="24">
        <f>F148</f>
        <v>2334.3000000000002</v>
      </c>
      <c r="G147" s="81">
        <f t="shared" ref="G147:I147" si="30">G148</f>
        <v>2334.3000000000002</v>
      </c>
      <c r="H147" s="81">
        <f t="shared" si="30"/>
        <v>0</v>
      </c>
      <c r="I147" s="24">
        <f t="shared" si="30"/>
        <v>2334.3000000000002</v>
      </c>
    </row>
    <row r="148" spans="1:9" ht="21.75" customHeight="1" x14ac:dyDescent="0.25">
      <c r="A148" s="12" t="s">
        <v>172</v>
      </c>
      <c r="B148" s="21" t="s">
        <v>96</v>
      </c>
      <c r="C148" s="21" t="s">
        <v>124</v>
      </c>
      <c r="D148" s="21" t="s">
        <v>222</v>
      </c>
      <c r="E148" s="21"/>
      <c r="F148" s="24">
        <f>F149</f>
        <v>2334.3000000000002</v>
      </c>
      <c r="G148" s="81">
        <f>G149</f>
        <v>2334.3000000000002</v>
      </c>
      <c r="H148" s="81"/>
      <c r="I148" s="24">
        <f>I149</f>
        <v>2334.3000000000002</v>
      </c>
    </row>
    <row r="149" spans="1:9" ht="43.5" customHeight="1" x14ac:dyDescent="0.25">
      <c r="A149" s="12" t="s">
        <v>241</v>
      </c>
      <c r="B149" s="21" t="s">
        <v>96</v>
      </c>
      <c r="C149" s="21" t="s">
        <v>124</v>
      </c>
      <c r="D149" s="21" t="s">
        <v>242</v>
      </c>
      <c r="E149" s="21"/>
      <c r="F149" s="24">
        <f>F150+F156</f>
        <v>2334.3000000000002</v>
      </c>
      <c r="G149" s="81">
        <f>G150+G156</f>
        <v>2334.3000000000002</v>
      </c>
      <c r="H149" s="81">
        <f t="shared" ref="H149:I149" si="31">H150+H156</f>
        <v>0</v>
      </c>
      <c r="I149" s="24">
        <f t="shared" si="31"/>
        <v>2334.3000000000002</v>
      </c>
    </row>
    <row r="150" spans="1:9" ht="30.75" customHeight="1" x14ac:dyDescent="0.25">
      <c r="A150" s="10" t="s">
        <v>243</v>
      </c>
      <c r="B150" s="21" t="s">
        <v>96</v>
      </c>
      <c r="C150" s="21" t="s">
        <v>124</v>
      </c>
      <c r="D150" s="21" t="s">
        <v>242</v>
      </c>
      <c r="E150" s="21"/>
      <c r="F150" s="24">
        <f>F151+F154</f>
        <v>2284.3000000000002</v>
      </c>
      <c r="G150" s="81">
        <f t="shared" ref="G150:I150" si="32">G151+G154</f>
        <v>2284.3000000000002</v>
      </c>
      <c r="H150" s="81">
        <f t="shared" si="32"/>
        <v>0</v>
      </c>
      <c r="I150" s="24">
        <f t="shared" si="32"/>
        <v>2284.3000000000002</v>
      </c>
    </row>
    <row r="151" spans="1:9" ht="29.25" customHeight="1" x14ac:dyDescent="0.25">
      <c r="A151" s="10" t="s">
        <v>5</v>
      </c>
      <c r="B151" s="21" t="s">
        <v>96</v>
      </c>
      <c r="C151" s="21" t="s">
        <v>124</v>
      </c>
      <c r="D151" s="21" t="s">
        <v>245</v>
      </c>
      <c r="E151" s="21"/>
      <c r="F151" s="24">
        <f>F152+F153</f>
        <v>1788</v>
      </c>
      <c r="G151" s="81">
        <f>G152+G153</f>
        <v>1788</v>
      </c>
      <c r="H151" s="81">
        <f t="shared" ref="H151:I151" si="33">H152+H153</f>
        <v>0</v>
      </c>
      <c r="I151" s="24">
        <f t="shared" si="33"/>
        <v>1788</v>
      </c>
    </row>
    <row r="152" spans="1:9" ht="30" customHeight="1" x14ac:dyDescent="0.25">
      <c r="A152" s="10" t="s">
        <v>16</v>
      </c>
      <c r="B152" s="21" t="s">
        <v>96</v>
      </c>
      <c r="C152" s="21" t="s">
        <v>124</v>
      </c>
      <c r="D152" s="21" t="s">
        <v>245</v>
      </c>
      <c r="E152" s="21" t="s">
        <v>107</v>
      </c>
      <c r="F152" s="24">
        <v>1776.5</v>
      </c>
      <c r="G152" s="81">
        <v>1776.5</v>
      </c>
      <c r="H152" s="81"/>
      <c r="I152" s="24">
        <v>1776.5</v>
      </c>
    </row>
    <row r="153" spans="1:9" ht="43.5" customHeight="1" x14ac:dyDescent="0.25">
      <c r="A153" s="10" t="s">
        <v>10</v>
      </c>
      <c r="B153" s="21" t="s">
        <v>96</v>
      </c>
      <c r="C153" s="21" t="s">
        <v>124</v>
      </c>
      <c r="D153" s="21" t="s">
        <v>245</v>
      </c>
      <c r="E153" s="21" t="s">
        <v>108</v>
      </c>
      <c r="F153" s="24">
        <v>11.5</v>
      </c>
      <c r="G153" s="81">
        <v>11.5</v>
      </c>
      <c r="H153" s="81"/>
      <c r="I153" s="24">
        <v>11.5</v>
      </c>
    </row>
    <row r="154" spans="1:9" ht="43.5" customHeight="1" x14ac:dyDescent="0.25">
      <c r="A154" s="10" t="s">
        <v>244</v>
      </c>
      <c r="B154" s="21" t="s">
        <v>96</v>
      </c>
      <c r="C154" s="21" t="s">
        <v>124</v>
      </c>
      <c r="D154" s="21" t="s">
        <v>246</v>
      </c>
      <c r="E154" s="21"/>
      <c r="F154" s="56">
        <f>F155</f>
        <v>496.3</v>
      </c>
      <c r="G154" s="81">
        <f>G155</f>
        <v>496.3</v>
      </c>
      <c r="H154" s="81"/>
      <c r="I154" s="24">
        <f>I155</f>
        <v>496.3</v>
      </c>
    </row>
    <row r="155" spans="1:9" ht="43.5" customHeight="1" x14ac:dyDescent="0.25">
      <c r="A155" s="10" t="s">
        <v>33</v>
      </c>
      <c r="B155" s="21" t="s">
        <v>96</v>
      </c>
      <c r="C155" s="21" t="s">
        <v>124</v>
      </c>
      <c r="D155" s="21" t="s">
        <v>246</v>
      </c>
      <c r="E155" s="21" t="s">
        <v>107</v>
      </c>
      <c r="F155" s="24">
        <v>496.3</v>
      </c>
      <c r="G155" s="81">
        <v>496.3</v>
      </c>
      <c r="H155" s="81"/>
      <c r="I155" s="24">
        <v>496.3</v>
      </c>
    </row>
    <row r="156" spans="1:9" ht="108.75" customHeight="1" x14ac:dyDescent="0.25">
      <c r="A156" s="11" t="s">
        <v>448</v>
      </c>
      <c r="B156" s="21" t="s">
        <v>96</v>
      </c>
      <c r="C156" s="21" t="s">
        <v>124</v>
      </c>
      <c r="D156" s="21" t="s">
        <v>247</v>
      </c>
      <c r="E156" s="21"/>
      <c r="F156" s="24">
        <f>F157</f>
        <v>50</v>
      </c>
      <c r="G156" s="81">
        <f>G157</f>
        <v>50</v>
      </c>
      <c r="H156" s="81">
        <f>H157</f>
        <v>0</v>
      </c>
      <c r="I156" s="24">
        <f>I157</f>
        <v>50</v>
      </c>
    </row>
    <row r="157" spans="1:9" ht="40.5" customHeight="1" x14ac:dyDescent="0.25">
      <c r="A157" s="12" t="s">
        <v>24</v>
      </c>
      <c r="B157" s="21" t="s">
        <v>96</v>
      </c>
      <c r="C157" s="21" t="s">
        <v>124</v>
      </c>
      <c r="D157" s="21" t="s">
        <v>247</v>
      </c>
      <c r="E157" s="21" t="s">
        <v>108</v>
      </c>
      <c r="F157" s="24">
        <v>50</v>
      </c>
      <c r="G157" s="81">
        <v>50</v>
      </c>
      <c r="H157" s="81"/>
      <c r="I157" s="24">
        <v>50</v>
      </c>
    </row>
    <row r="158" spans="1:9" ht="33.75" customHeight="1" x14ac:dyDescent="0.25">
      <c r="A158" s="52" t="s">
        <v>184</v>
      </c>
      <c r="B158" s="67" t="s">
        <v>96</v>
      </c>
      <c r="C158" s="67" t="s">
        <v>124</v>
      </c>
      <c r="D158" s="67" t="s">
        <v>120</v>
      </c>
      <c r="E158" s="21"/>
      <c r="F158" s="24">
        <f>F160</f>
        <v>525</v>
      </c>
      <c r="G158" s="81">
        <f>G160</f>
        <v>2835</v>
      </c>
      <c r="H158" s="81"/>
      <c r="I158" s="24">
        <f>I160</f>
        <v>2438</v>
      </c>
    </row>
    <row r="159" spans="1:9" ht="19.5" customHeight="1" x14ac:dyDescent="0.25">
      <c r="A159" s="52" t="s">
        <v>172</v>
      </c>
      <c r="B159" s="21" t="s">
        <v>96</v>
      </c>
      <c r="C159" s="21" t="s">
        <v>124</v>
      </c>
      <c r="D159" s="21" t="s">
        <v>215</v>
      </c>
      <c r="E159" s="21"/>
      <c r="F159" s="24">
        <f>F160</f>
        <v>525</v>
      </c>
      <c r="G159" s="81">
        <f>G160</f>
        <v>2835</v>
      </c>
      <c r="H159" s="81"/>
      <c r="I159" s="24">
        <f>I160</f>
        <v>2438</v>
      </c>
    </row>
    <row r="160" spans="1:9" ht="57" customHeight="1" x14ac:dyDescent="0.25">
      <c r="A160" s="13" t="s">
        <v>248</v>
      </c>
      <c r="B160" s="21" t="s">
        <v>96</v>
      </c>
      <c r="C160" s="21" t="s">
        <v>124</v>
      </c>
      <c r="D160" s="21" t="s">
        <v>250</v>
      </c>
      <c r="E160" s="21"/>
      <c r="F160" s="24">
        <f>F161+F163</f>
        <v>525</v>
      </c>
      <c r="G160" s="81">
        <f>G161+G163</f>
        <v>2835</v>
      </c>
      <c r="H160" s="81">
        <f t="shared" ref="H160:I160" si="34">H161+H163</f>
        <v>0</v>
      </c>
      <c r="I160" s="24">
        <f t="shared" si="34"/>
        <v>2438</v>
      </c>
    </row>
    <row r="161" spans="1:9" ht="30" customHeight="1" x14ac:dyDescent="0.25">
      <c r="A161" s="13" t="s">
        <v>249</v>
      </c>
      <c r="B161" s="21" t="s">
        <v>96</v>
      </c>
      <c r="C161" s="21" t="s">
        <v>124</v>
      </c>
      <c r="D161" s="21" t="s">
        <v>251</v>
      </c>
      <c r="E161" s="21"/>
      <c r="F161" s="24">
        <f>F162</f>
        <v>525</v>
      </c>
      <c r="G161" s="81">
        <f>G162</f>
        <v>850</v>
      </c>
      <c r="H161" s="81"/>
      <c r="I161" s="24">
        <f>I162</f>
        <v>850</v>
      </c>
    </row>
    <row r="162" spans="1:9" ht="42" customHeight="1" x14ac:dyDescent="0.25">
      <c r="A162" s="13" t="s">
        <v>10</v>
      </c>
      <c r="B162" s="21" t="s">
        <v>96</v>
      </c>
      <c r="C162" s="21" t="s">
        <v>124</v>
      </c>
      <c r="D162" s="21" t="s">
        <v>251</v>
      </c>
      <c r="E162" s="21" t="s">
        <v>108</v>
      </c>
      <c r="F162" s="24">
        <v>525</v>
      </c>
      <c r="G162" s="81">
        <v>850</v>
      </c>
      <c r="H162" s="81"/>
      <c r="I162" s="24">
        <v>850</v>
      </c>
    </row>
    <row r="163" spans="1:9" ht="40.5" customHeight="1" x14ac:dyDescent="0.25">
      <c r="A163" s="12" t="s">
        <v>168</v>
      </c>
      <c r="B163" s="21" t="s">
        <v>96</v>
      </c>
      <c r="C163" s="21" t="s">
        <v>124</v>
      </c>
      <c r="D163" s="21" t="s">
        <v>252</v>
      </c>
      <c r="E163" s="21"/>
      <c r="F163" s="24">
        <f>F164</f>
        <v>0</v>
      </c>
      <c r="G163" s="81">
        <f>G164</f>
        <v>1985</v>
      </c>
      <c r="H163" s="81"/>
      <c r="I163" s="24">
        <f>I164</f>
        <v>1588</v>
      </c>
    </row>
    <row r="164" spans="1:9" ht="40.5" customHeight="1" x14ac:dyDescent="0.25">
      <c r="A164" s="13" t="s">
        <v>10</v>
      </c>
      <c r="B164" s="21" t="s">
        <v>96</v>
      </c>
      <c r="C164" s="21" t="s">
        <v>124</v>
      </c>
      <c r="D164" s="21" t="s">
        <v>252</v>
      </c>
      <c r="E164" s="21" t="s">
        <v>108</v>
      </c>
      <c r="F164" s="24">
        <v>0</v>
      </c>
      <c r="G164" s="81">
        <v>1985</v>
      </c>
      <c r="H164" s="81"/>
      <c r="I164" s="24">
        <v>1588</v>
      </c>
    </row>
    <row r="165" spans="1:9" ht="46.5" customHeight="1" x14ac:dyDescent="0.25">
      <c r="A165" s="16" t="s">
        <v>34</v>
      </c>
      <c r="B165" s="27" t="s">
        <v>96</v>
      </c>
      <c r="C165" s="27">
        <v>14</v>
      </c>
      <c r="D165" s="27"/>
      <c r="E165" s="27"/>
      <c r="F165" s="28">
        <f>F166+F171</f>
        <v>235.9</v>
      </c>
      <c r="G165" s="90">
        <f>G166+G171</f>
        <v>209.9</v>
      </c>
      <c r="H165" s="90"/>
      <c r="I165" s="28">
        <f>I166+I171</f>
        <v>209.9</v>
      </c>
    </row>
    <row r="166" spans="1:9" ht="54.75" customHeight="1" x14ac:dyDescent="0.25">
      <c r="A166" s="12" t="s">
        <v>171</v>
      </c>
      <c r="B166" s="67" t="s">
        <v>96</v>
      </c>
      <c r="C166" s="67">
        <v>14</v>
      </c>
      <c r="D166" s="67" t="s">
        <v>253</v>
      </c>
      <c r="E166" s="21"/>
      <c r="F166" s="24" t="s">
        <v>103</v>
      </c>
      <c r="G166" s="84" t="s">
        <v>103</v>
      </c>
      <c r="H166" s="84"/>
      <c r="I166" s="24">
        <v>1</v>
      </c>
    </row>
    <row r="167" spans="1:9" ht="15.75" customHeight="1" x14ac:dyDescent="0.25">
      <c r="A167" s="12" t="s">
        <v>172</v>
      </c>
      <c r="B167" s="21" t="s">
        <v>96</v>
      </c>
      <c r="C167" s="21">
        <v>14</v>
      </c>
      <c r="D167" s="21" t="s">
        <v>175</v>
      </c>
      <c r="E167" s="21"/>
      <c r="F167" s="24" t="s">
        <v>103</v>
      </c>
      <c r="G167" s="84" t="s">
        <v>103</v>
      </c>
      <c r="H167" s="84"/>
      <c r="I167" s="24">
        <v>1</v>
      </c>
    </row>
    <row r="168" spans="1:9" ht="42" customHeight="1" x14ac:dyDescent="0.25">
      <c r="A168" s="12" t="s">
        <v>255</v>
      </c>
      <c r="B168" s="21" t="s">
        <v>96</v>
      </c>
      <c r="C168" s="21">
        <v>14</v>
      </c>
      <c r="D168" s="21" t="s">
        <v>176</v>
      </c>
      <c r="E168" s="21"/>
      <c r="F168" s="24" t="s">
        <v>103</v>
      </c>
      <c r="G168" s="84" t="s">
        <v>103</v>
      </c>
      <c r="H168" s="84"/>
      <c r="I168" s="24">
        <v>1</v>
      </c>
    </row>
    <row r="169" spans="1:9" ht="69.75" customHeight="1" x14ac:dyDescent="0.25">
      <c r="A169" s="25" t="s">
        <v>443</v>
      </c>
      <c r="B169" s="21" t="s">
        <v>96</v>
      </c>
      <c r="C169" s="21">
        <v>14</v>
      </c>
      <c r="D169" s="21" t="s">
        <v>254</v>
      </c>
      <c r="E169" s="21"/>
      <c r="F169" s="24">
        <f>F170</f>
        <v>1</v>
      </c>
      <c r="G169" s="84" t="s">
        <v>103</v>
      </c>
      <c r="H169" s="84"/>
      <c r="I169" s="24">
        <v>1</v>
      </c>
    </row>
    <row r="170" spans="1:9" ht="38.25" x14ac:dyDescent="0.25">
      <c r="A170" s="9" t="s">
        <v>24</v>
      </c>
      <c r="B170" s="21" t="s">
        <v>96</v>
      </c>
      <c r="C170" s="21">
        <v>14</v>
      </c>
      <c r="D170" s="21" t="s">
        <v>254</v>
      </c>
      <c r="E170" s="21" t="s">
        <v>108</v>
      </c>
      <c r="F170" s="24">
        <v>1</v>
      </c>
      <c r="G170" s="84">
        <v>1</v>
      </c>
      <c r="H170" s="84"/>
      <c r="I170" s="24">
        <v>1</v>
      </c>
    </row>
    <row r="171" spans="1:9" ht="69" customHeight="1" x14ac:dyDescent="0.25">
      <c r="A171" s="12" t="s">
        <v>219</v>
      </c>
      <c r="B171" s="67" t="s">
        <v>96</v>
      </c>
      <c r="C171" s="67" t="s">
        <v>143</v>
      </c>
      <c r="D171" s="67" t="s">
        <v>221</v>
      </c>
      <c r="E171" s="21"/>
      <c r="F171" s="24">
        <f>F172</f>
        <v>234.9</v>
      </c>
      <c r="G171" s="81">
        <f t="shared" ref="G171:I171" si="35">G172</f>
        <v>208.9</v>
      </c>
      <c r="H171" s="81" t="e">
        <f t="shared" si="35"/>
        <v>#REF!</v>
      </c>
      <c r="I171" s="24">
        <f t="shared" si="35"/>
        <v>208.9</v>
      </c>
    </row>
    <row r="172" spans="1:9" ht="21" customHeight="1" x14ac:dyDescent="0.25">
      <c r="A172" s="12" t="s">
        <v>172</v>
      </c>
      <c r="B172" s="21" t="s">
        <v>96</v>
      </c>
      <c r="C172" s="21" t="s">
        <v>143</v>
      </c>
      <c r="D172" s="21" t="s">
        <v>222</v>
      </c>
      <c r="E172" s="21"/>
      <c r="F172" s="24">
        <f>F173+F182</f>
        <v>234.9</v>
      </c>
      <c r="G172" s="81">
        <f>G173+G182</f>
        <v>208.9</v>
      </c>
      <c r="H172" s="81" t="e">
        <f>H173+H182</f>
        <v>#REF!</v>
      </c>
      <c r="I172" s="24">
        <f>I173+I182</f>
        <v>208.9</v>
      </c>
    </row>
    <row r="173" spans="1:9" ht="40.5" customHeight="1" x14ac:dyDescent="0.25">
      <c r="A173" s="41" t="s">
        <v>241</v>
      </c>
      <c r="B173" s="21" t="s">
        <v>96</v>
      </c>
      <c r="C173" s="21" t="s">
        <v>143</v>
      </c>
      <c r="D173" s="21" t="s">
        <v>242</v>
      </c>
      <c r="E173" s="21"/>
      <c r="F173" s="24">
        <f>F174+F176+F178+F180</f>
        <v>206.4</v>
      </c>
      <c r="G173" s="81">
        <f t="shared" ref="G173:I173" si="36">G174+G176+G178+G180</f>
        <v>170.4</v>
      </c>
      <c r="H173" s="81">
        <f t="shared" si="36"/>
        <v>0</v>
      </c>
      <c r="I173" s="24">
        <f t="shared" si="36"/>
        <v>170.4</v>
      </c>
    </row>
    <row r="174" spans="1:9" ht="18.75" customHeight="1" x14ac:dyDescent="0.25">
      <c r="A174" s="12" t="s">
        <v>449</v>
      </c>
      <c r="B174" s="21" t="s">
        <v>96</v>
      </c>
      <c r="C174" s="21" t="s">
        <v>143</v>
      </c>
      <c r="D174" s="21" t="s">
        <v>257</v>
      </c>
      <c r="E174" s="21"/>
      <c r="F174" s="24">
        <f t="shared" ref="F174:I174" si="37">F175</f>
        <v>20</v>
      </c>
      <c r="G174" s="81">
        <f t="shared" si="37"/>
        <v>20</v>
      </c>
      <c r="H174" s="81">
        <f t="shared" si="37"/>
        <v>0</v>
      </c>
      <c r="I174" s="24">
        <f t="shared" si="37"/>
        <v>20</v>
      </c>
    </row>
    <row r="175" spans="1:9" ht="38.25" x14ac:dyDescent="0.25">
      <c r="A175" s="12" t="s">
        <v>24</v>
      </c>
      <c r="B175" s="21" t="s">
        <v>96</v>
      </c>
      <c r="C175" s="21" t="s">
        <v>143</v>
      </c>
      <c r="D175" s="21" t="s">
        <v>257</v>
      </c>
      <c r="E175" s="21" t="s">
        <v>108</v>
      </c>
      <c r="F175" s="24">
        <v>20</v>
      </c>
      <c r="G175" s="81">
        <v>20</v>
      </c>
      <c r="H175" s="81"/>
      <c r="I175" s="24">
        <v>20</v>
      </c>
    </row>
    <row r="176" spans="1:9" ht="71.25" customHeight="1" x14ac:dyDescent="0.25">
      <c r="A176" s="12" t="s">
        <v>256</v>
      </c>
      <c r="B176" s="21" t="s">
        <v>96</v>
      </c>
      <c r="C176" s="21">
        <v>14</v>
      </c>
      <c r="D176" s="21" t="s">
        <v>258</v>
      </c>
      <c r="E176" s="21"/>
      <c r="F176" s="24">
        <f>F177</f>
        <v>30</v>
      </c>
      <c r="G176" s="81">
        <f t="shared" ref="G176:I176" si="38">G177</f>
        <v>30</v>
      </c>
      <c r="H176" s="81">
        <f t="shared" si="38"/>
        <v>0</v>
      </c>
      <c r="I176" s="24">
        <f t="shared" si="38"/>
        <v>30</v>
      </c>
    </row>
    <row r="177" spans="1:9" ht="38.25" x14ac:dyDescent="0.25">
      <c r="A177" s="12" t="s">
        <v>24</v>
      </c>
      <c r="B177" s="21" t="s">
        <v>96</v>
      </c>
      <c r="C177" s="21">
        <v>14</v>
      </c>
      <c r="D177" s="21" t="s">
        <v>258</v>
      </c>
      <c r="E177" s="21" t="s">
        <v>108</v>
      </c>
      <c r="F177" s="24">
        <v>30</v>
      </c>
      <c r="G177" s="81">
        <v>30</v>
      </c>
      <c r="H177" s="81"/>
      <c r="I177" s="24">
        <v>30</v>
      </c>
    </row>
    <row r="178" spans="1:9" ht="44.25" customHeight="1" x14ac:dyDescent="0.25">
      <c r="A178" s="12" t="s">
        <v>131</v>
      </c>
      <c r="B178" s="21" t="s">
        <v>96</v>
      </c>
      <c r="C178" s="21">
        <v>14</v>
      </c>
      <c r="D178" s="21" t="s">
        <v>260</v>
      </c>
      <c r="E178" s="21"/>
      <c r="F178" s="24">
        <f>F179</f>
        <v>45</v>
      </c>
      <c r="G178" s="84">
        <f>G179</f>
        <v>45</v>
      </c>
      <c r="H178" s="84"/>
      <c r="I178" s="24">
        <f>I179</f>
        <v>45</v>
      </c>
    </row>
    <row r="179" spans="1:9" ht="42" customHeight="1" x14ac:dyDescent="0.25">
      <c r="A179" s="12" t="s">
        <v>24</v>
      </c>
      <c r="B179" s="21" t="s">
        <v>96</v>
      </c>
      <c r="C179" s="21">
        <v>14</v>
      </c>
      <c r="D179" s="21" t="s">
        <v>260</v>
      </c>
      <c r="E179" s="21">
        <v>240</v>
      </c>
      <c r="F179" s="24">
        <v>45</v>
      </c>
      <c r="G179" s="81">
        <v>45</v>
      </c>
      <c r="H179" s="81"/>
      <c r="I179" s="24">
        <v>45</v>
      </c>
    </row>
    <row r="180" spans="1:9" ht="40.5" customHeight="1" x14ac:dyDescent="0.25">
      <c r="A180" s="14" t="s">
        <v>259</v>
      </c>
      <c r="B180" s="21" t="s">
        <v>96</v>
      </c>
      <c r="C180" s="21" t="s">
        <v>143</v>
      </c>
      <c r="D180" s="38" t="s">
        <v>261</v>
      </c>
      <c r="E180" s="21"/>
      <c r="F180" s="24">
        <f>F181</f>
        <v>111.4</v>
      </c>
      <c r="G180" s="81">
        <f>G181</f>
        <v>75.400000000000006</v>
      </c>
      <c r="H180" s="81"/>
      <c r="I180" s="24">
        <f>I181</f>
        <v>75.400000000000006</v>
      </c>
    </row>
    <row r="181" spans="1:9" ht="45" customHeight="1" x14ac:dyDescent="0.25">
      <c r="A181" s="12" t="s">
        <v>24</v>
      </c>
      <c r="B181" s="21" t="s">
        <v>96</v>
      </c>
      <c r="C181" s="21">
        <v>14</v>
      </c>
      <c r="D181" s="38" t="s">
        <v>261</v>
      </c>
      <c r="E181" s="21" t="s">
        <v>108</v>
      </c>
      <c r="F181" s="24">
        <v>111.4</v>
      </c>
      <c r="G181" s="84">
        <v>75.400000000000006</v>
      </c>
      <c r="H181" s="84"/>
      <c r="I181" s="24">
        <v>75.400000000000006</v>
      </c>
    </row>
    <row r="182" spans="1:9" ht="30" customHeight="1" x14ac:dyDescent="0.25">
      <c r="A182" s="12" t="s">
        <v>454</v>
      </c>
      <c r="B182" s="21" t="s">
        <v>96</v>
      </c>
      <c r="C182" s="21">
        <v>14</v>
      </c>
      <c r="D182" s="17" t="s">
        <v>263</v>
      </c>
      <c r="E182" s="21"/>
      <c r="F182" s="24">
        <f>F183+F186</f>
        <v>28.5</v>
      </c>
      <c r="G182" s="81">
        <f t="shared" ref="G182:I182" si="39">G183+G186</f>
        <v>38.5</v>
      </c>
      <c r="H182" s="81" t="e">
        <f t="shared" si="39"/>
        <v>#REF!</v>
      </c>
      <c r="I182" s="24">
        <f t="shared" si="39"/>
        <v>38.5</v>
      </c>
    </row>
    <row r="183" spans="1:9" ht="31.5" customHeight="1" x14ac:dyDescent="0.25">
      <c r="A183" s="11" t="s">
        <v>456</v>
      </c>
      <c r="B183" s="21" t="s">
        <v>96</v>
      </c>
      <c r="C183" s="21">
        <v>14</v>
      </c>
      <c r="D183" s="21" t="s">
        <v>262</v>
      </c>
      <c r="E183" s="21"/>
      <c r="F183" s="24">
        <f>F184+F185</f>
        <v>12.5</v>
      </c>
      <c r="G183" s="84">
        <f>G184+G185</f>
        <v>22.5</v>
      </c>
      <c r="H183" s="84"/>
      <c r="I183" s="24">
        <f>I184+I185</f>
        <v>22.5</v>
      </c>
    </row>
    <row r="184" spans="1:9" ht="43.5" customHeight="1" x14ac:dyDescent="0.25">
      <c r="A184" s="15" t="s">
        <v>24</v>
      </c>
      <c r="B184" s="21" t="s">
        <v>96</v>
      </c>
      <c r="C184" s="21">
        <v>14</v>
      </c>
      <c r="D184" s="21" t="s">
        <v>262</v>
      </c>
      <c r="E184" s="21" t="s">
        <v>108</v>
      </c>
      <c r="F184" s="24">
        <v>10</v>
      </c>
      <c r="G184" s="84">
        <v>20</v>
      </c>
      <c r="H184" s="84"/>
      <c r="I184" s="24">
        <v>20</v>
      </c>
    </row>
    <row r="185" spans="1:9" x14ac:dyDescent="0.25">
      <c r="A185" s="9" t="s">
        <v>26</v>
      </c>
      <c r="B185" s="21" t="s">
        <v>96</v>
      </c>
      <c r="C185" s="21">
        <v>14</v>
      </c>
      <c r="D185" s="21" t="s">
        <v>262</v>
      </c>
      <c r="E185" s="21" t="s">
        <v>122</v>
      </c>
      <c r="F185" s="24">
        <v>2.5</v>
      </c>
      <c r="G185" s="84">
        <v>2.5</v>
      </c>
      <c r="H185" s="84"/>
      <c r="I185" s="24">
        <v>2.5</v>
      </c>
    </row>
    <row r="186" spans="1:9" ht="57" customHeight="1" x14ac:dyDescent="0.25">
      <c r="A186" s="9" t="s">
        <v>455</v>
      </c>
      <c r="B186" s="21" t="s">
        <v>96</v>
      </c>
      <c r="C186" s="21">
        <v>14</v>
      </c>
      <c r="D186" s="17" t="s">
        <v>264</v>
      </c>
      <c r="E186" s="21"/>
      <c r="F186" s="24">
        <f>F187</f>
        <v>16</v>
      </c>
      <c r="G186" s="81">
        <f>G187</f>
        <v>16</v>
      </c>
      <c r="H186" s="81" t="e">
        <f>#REF!</f>
        <v>#REF!</v>
      </c>
      <c r="I186" s="24">
        <f>I187</f>
        <v>16</v>
      </c>
    </row>
    <row r="187" spans="1:9" ht="43.5" customHeight="1" x14ac:dyDescent="0.25">
      <c r="A187" s="9" t="s">
        <v>24</v>
      </c>
      <c r="B187" s="21" t="s">
        <v>96</v>
      </c>
      <c r="C187" s="21">
        <v>14</v>
      </c>
      <c r="D187" s="17" t="s">
        <v>264</v>
      </c>
      <c r="E187" s="21" t="s">
        <v>108</v>
      </c>
      <c r="F187" s="24">
        <v>16</v>
      </c>
      <c r="G187" s="84">
        <v>16</v>
      </c>
      <c r="H187" s="84"/>
      <c r="I187" s="24">
        <v>16</v>
      </c>
    </row>
    <row r="188" spans="1:9" x14ac:dyDescent="0.25">
      <c r="A188" s="16" t="s">
        <v>35</v>
      </c>
      <c r="B188" s="27" t="s">
        <v>97</v>
      </c>
      <c r="C188" s="27" t="s">
        <v>94</v>
      </c>
      <c r="D188" s="27"/>
      <c r="E188" s="27"/>
      <c r="F188" s="28">
        <f>F189+F195+F201+F207+F225</f>
        <v>13533.5</v>
      </c>
      <c r="G188" s="90">
        <f>G189+G195+G201+G207+G225</f>
        <v>14469.400000000001</v>
      </c>
      <c r="H188" s="90"/>
      <c r="I188" s="66">
        <f>I189+I195+I201+I207+I225</f>
        <v>14680.400000000001</v>
      </c>
    </row>
    <row r="189" spans="1:9" x14ac:dyDescent="0.25">
      <c r="A189" s="12" t="s">
        <v>36</v>
      </c>
      <c r="B189" s="21" t="s">
        <v>97</v>
      </c>
      <c r="C189" s="21" t="s">
        <v>93</v>
      </c>
      <c r="D189" s="21"/>
      <c r="E189" s="21"/>
      <c r="F189" s="24">
        <f>F190</f>
        <v>172.2</v>
      </c>
      <c r="G189" s="84">
        <f t="shared" ref="F189:G193" si="40">G190</f>
        <v>172.2</v>
      </c>
      <c r="H189" s="84"/>
      <c r="I189" s="24">
        <f>I190</f>
        <v>172.2</v>
      </c>
    </row>
    <row r="190" spans="1:9" ht="44.25" customHeight="1" x14ac:dyDescent="0.25">
      <c r="A190" s="12" t="s">
        <v>265</v>
      </c>
      <c r="B190" s="67" t="s">
        <v>97</v>
      </c>
      <c r="C190" s="67" t="s">
        <v>93</v>
      </c>
      <c r="D190" s="67" t="s">
        <v>109</v>
      </c>
      <c r="E190" s="21"/>
      <c r="F190" s="24">
        <f t="shared" si="40"/>
        <v>172.2</v>
      </c>
      <c r="G190" s="81">
        <f t="shared" si="40"/>
        <v>172.2</v>
      </c>
      <c r="H190" s="81">
        <f>H191</f>
        <v>0</v>
      </c>
      <c r="I190" s="24">
        <f>I191</f>
        <v>172.2</v>
      </c>
    </row>
    <row r="191" spans="1:9" ht="21" customHeight="1" x14ac:dyDescent="0.25">
      <c r="A191" s="12" t="s">
        <v>172</v>
      </c>
      <c r="B191" s="21" t="s">
        <v>97</v>
      </c>
      <c r="C191" s="21" t="s">
        <v>93</v>
      </c>
      <c r="D191" s="21" t="s">
        <v>110</v>
      </c>
      <c r="E191" s="21"/>
      <c r="F191" s="24">
        <f t="shared" si="40"/>
        <v>172.2</v>
      </c>
      <c r="G191" s="84">
        <f t="shared" si="40"/>
        <v>172.2</v>
      </c>
      <c r="H191" s="84"/>
      <c r="I191" s="24">
        <f>I192</f>
        <v>172.2</v>
      </c>
    </row>
    <row r="192" spans="1:9" ht="76.5" x14ac:dyDescent="0.25">
      <c r="A192" s="12" t="s">
        <v>266</v>
      </c>
      <c r="B192" s="21" t="s">
        <v>97</v>
      </c>
      <c r="C192" s="21" t="s">
        <v>93</v>
      </c>
      <c r="D192" s="21" t="s">
        <v>145</v>
      </c>
      <c r="E192" s="21"/>
      <c r="F192" s="24">
        <f t="shared" si="40"/>
        <v>172.2</v>
      </c>
      <c r="G192" s="84">
        <f t="shared" si="40"/>
        <v>172.2</v>
      </c>
      <c r="H192" s="84"/>
      <c r="I192" s="24">
        <f>I193</f>
        <v>172.2</v>
      </c>
    </row>
    <row r="193" spans="1:9" ht="57.75" customHeight="1" x14ac:dyDescent="0.25">
      <c r="A193" s="12" t="s">
        <v>267</v>
      </c>
      <c r="B193" s="21" t="s">
        <v>97</v>
      </c>
      <c r="C193" s="21" t="s">
        <v>93</v>
      </c>
      <c r="D193" s="21" t="s">
        <v>268</v>
      </c>
      <c r="E193" s="21"/>
      <c r="F193" s="24">
        <f t="shared" si="40"/>
        <v>172.2</v>
      </c>
      <c r="G193" s="84">
        <f t="shared" si="40"/>
        <v>172.2</v>
      </c>
      <c r="H193" s="84"/>
      <c r="I193" s="24">
        <f>I194</f>
        <v>172.2</v>
      </c>
    </row>
    <row r="194" spans="1:9" ht="24.75" customHeight="1" x14ac:dyDescent="0.25">
      <c r="A194" s="12" t="s">
        <v>26</v>
      </c>
      <c r="B194" s="21" t="s">
        <v>97</v>
      </c>
      <c r="C194" s="21" t="s">
        <v>93</v>
      </c>
      <c r="D194" s="21" t="s">
        <v>268</v>
      </c>
      <c r="E194" s="21">
        <v>610</v>
      </c>
      <c r="F194" s="26">
        <v>172.2</v>
      </c>
      <c r="G194" s="26">
        <v>172.2</v>
      </c>
      <c r="H194" s="26">
        <v>121.4</v>
      </c>
      <c r="I194" s="26">
        <v>172.2</v>
      </c>
    </row>
    <row r="195" spans="1:9" ht="17.25" customHeight="1" x14ac:dyDescent="0.25">
      <c r="A195" s="12" t="s">
        <v>123</v>
      </c>
      <c r="B195" s="21" t="s">
        <v>97</v>
      </c>
      <c r="C195" s="21" t="s">
        <v>98</v>
      </c>
      <c r="D195" s="21"/>
      <c r="E195" s="21"/>
      <c r="F195" s="24">
        <f t="shared" ref="F195:I197" si="41">F196</f>
        <v>596.9</v>
      </c>
      <c r="G195" s="81">
        <f t="shared" si="41"/>
        <v>0</v>
      </c>
      <c r="H195" s="81">
        <f t="shared" si="41"/>
        <v>0</v>
      </c>
      <c r="I195" s="24">
        <f t="shared" si="41"/>
        <v>0</v>
      </c>
    </row>
    <row r="196" spans="1:9" ht="68.25" customHeight="1" x14ac:dyDescent="0.25">
      <c r="A196" s="12" t="s">
        <v>269</v>
      </c>
      <c r="B196" s="67" t="s">
        <v>97</v>
      </c>
      <c r="C196" s="67" t="s">
        <v>98</v>
      </c>
      <c r="D196" s="67" t="s">
        <v>221</v>
      </c>
      <c r="E196" s="21"/>
      <c r="F196" s="24">
        <f t="shared" si="41"/>
        <v>596.9</v>
      </c>
      <c r="G196" s="81">
        <f t="shared" si="41"/>
        <v>0</v>
      </c>
      <c r="H196" s="81">
        <f t="shared" si="41"/>
        <v>0</v>
      </c>
      <c r="I196" s="24">
        <f t="shared" si="41"/>
        <v>0</v>
      </c>
    </row>
    <row r="197" spans="1:9" x14ac:dyDescent="0.25">
      <c r="A197" s="12" t="s">
        <v>172</v>
      </c>
      <c r="B197" s="21" t="s">
        <v>97</v>
      </c>
      <c r="C197" s="21" t="s">
        <v>98</v>
      </c>
      <c r="D197" s="21" t="s">
        <v>222</v>
      </c>
      <c r="E197" s="21"/>
      <c r="F197" s="24">
        <f t="shared" si="41"/>
        <v>596.9</v>
      </c>
      <c r="G197" s="81">
        <f t="shared" si="41"/>
        <v>0</v>
      </c>
      <c r="H197" s="81">
        <f t="shared" si="41"/>
        <v>0</v>
      </c>
      <c r="I197" s="24">
        <f t="shared" si="41"/>
        <v>0</v>
      </c>
    </row>
    <row r="198" spans="1:9" ht="82.5" customHeight="1" x14ac:dyDescent="0.25">
      <c r="A198" s="19" t="s">
        <v>187</v>
      </c>
      <c r="B198" s="21" t="s">
        <v>97</v>
      </c>
      <c r="C198" s="21" t="s">
        <v>98</v>
      </c>
      <c r="D198" s="21" t="s">
        <v>223</v>
      </c>
      <c r="E198" s="21"/>
      <c r="F198" s="24">
        <f>F200</f>
        <v>596.9</v>
      </c>
      <c r="G198" s="81">
        <f>G200</f>
        <v>0</v>
      </c>
      <c r="H198" s="81">
        <f>H200</f>
        <v>0</v>
      </c>
      <c r="I198" s="24">
        <f>I200</f>
        <v>0</v>
      </c>
    </row>
    <row r="199" spans="1:9" ht="40.5" customHeight="1" x14ac:dyDescent="0.25">
      <c r="A199" s="19" t="s">
        <v>270</v>
      </c>
      <c r="B199" s="21" t="s">
        <v>97</v>
      </c>
      <c r="C199" s="21" t="s">
        <v>98</v>
      </c>
      <c r="D199" s="21" t="s">
        <v>271</v>
      </c>
      <c r="E199" s="21"/>
      <c r="F199" s="24">
        <f>F200</f>
        <v>596.9</v>
      </c>
      <c r="G199" s="81">
        <f>G200</f>
        <v>0</v>
      </c>
      <c r="H199" s="81"/>
      <c r="I199" s="24">
        <f>I200</f>
        <v>0</v>
      </c>
    </row>
    <row r="200" spans="1:9" ht="38.25" x14ac:dyDescent="0.25">
      <c r="A200" s="12" t="s">
        <v>10</v>
      </c>
      <c r="B200" s="21" t="s">
        <v>97</v>
      </c>
      <c r="C200" s="21" t="s">
        <v>98</v>
      </c>
      <c r="D200" s="21" t="s">
        <v>271</v>
      </c>
      <c r="E200" s="21" t="s">
        <v>108</v>
      </c>
      <c r="F200" s="24">
        <v>596.9</v>
      </c>
      <c r="G200" s="81">
        <v>0</v>
      </c>
      <c r="H200" s="81"/>
      <c r="I200" s="24">
        <v>0</v>
      </c>
    </row>
    <row r="201" spans="1:9" x14ac:dyDescent="0.25">
      <c r="A201" s="12" t="s">
        <v>37</v>
      </c>
      <c r="B201" s="21" t="s">
        <v>97</v>
      </c>
      <c r="C201" s="21" t="s">
        <v>100</v>
      </c>
      <c r="D201" s="21"/>
      <c r="E201" s="21"/>
      <c r="F201" s="24">
        <f t="shared" ref="F201:G205" si="42">F202</f>
        <v>1455.4</v>
      </c>
      <c r="G201" s="84">
        <f t="shared" si="42"/>
        <v>1017.8</v>
      </c>
      <c r="H201" s="84"/>
      <c r="I201" s="24">
        <f>I202</f>
        <v>1017.8</v>
      </c>
    </row>
    <row r="202" spans="1:9" ht="56.25" customHeight="1" x14ac:dyDescent="0.25">
      <c r="A202" s="12" t="s">
        <v>272</v>
      </c>
      <c r="B202" s="67" t="s">
        <v>97</v>
      </c>
      <c r="C202" s="67" t="s">
        <v>100</v>
      </c>
      <c r="D202" s="67" t="s">
        <v>273</v>
      </c>
      <c r="E202" s="21"/>
      <c r="F202" s="24">
        <f>F203</f>
        <v>1455.4</v>
      </c>
      <c r="G202" s="84">
        <f>G203</f>
        <v>1017.8</v>
      </c>
      <c r="H202" s="84"/>
      <c r="I202" s="24">
        <f>I203</f>
        <v>1017.8</v>
      </c>
    </row>
    <row r="203" spans="1:9" ht="20.25" customHeight="1" x14ac:dyDescent="0.25">
      <c r="A203" s="12" t="s">
        <v>172</v>
      </c>
      <c r="B203" s="67" t="s">
        <v>97</v>
      </c>
      <c r="C203" s="67" t="s">
        <v>100</v>
      </c>
      <c r="D203" s="67" t="s">
        <v>274</v>
      </c>
      <c r="E203" s="21"/>
      <c r="F203" s="24">
        <f>F204</f>
        <v>1455.4</v>
      </c>
      <c r="G203" s="81">
        <f>G204</f>
        <v>1017.8</v>
      </c>
      <c r="H203" s="81"/>
      <c r="I203" s="24">
        <f>I204</f>
        <v>1017.8</v>
      </c>
    </row>
    <row r="204" spans="1:9" ht="51" x14ac:dyDescent="0.25">
      <c r="A204" s="12" t="s">
        <v>275</v>
      </c>
      <c r="B204" s="67" t="s">
        <v>97</v>
      </c>
      <c r="C204" s="67" t="s">
        <v>100</v>
      </c>
      <c r="D204" s="67" t="s">
        <v>277</v>
      </c>
      <c r="E204" s="21"/>
      <c r="F204" s="24">
        <f t="shared" si="42"/>
        <v>1455.4</v>
      </c>
      <c r="G204" s="84">
        <f t="shared" si="42"/>
        <v>1017.8</v>
      </c>
      <c r="H204" s="84"/>
      <c r="I204" s="24">
        <f>I205</f>
        <v>1017.8</v>
      </c>
    </row>
    <row r="205" spans="1:9" ht="122.25" customHeight="1" x14ac:dyDescent="0.25">
      <c r="A205" s="12" t="s">
        <v>276</v>
      </c>
      <c r="B205" s="21" t="s">
        <v>97</v>
      </c>
      <c r="C205" s="21" t="s">
        <v>100</v>
      </c>
      <c r="D205" s="21" t="s">
        <v>278</v>
      </c>
      <c r="E205" s="21"/>
      <c r="F205" s="24">
        <f>F206</f>
        <v>1455.4</v>
      </c>
      <c r="G205" s="84">
        <f t="shared" si="42"/>
        <v>1017.8</v>
      </c>
      <c r="H205" s="84"/>
      <c r="I205" s="24">
        <f>I206</f>
        <v>1017.8</v>
      </c>
    </row>
    <row r="206" spans="1:9" ht="38.25" x14ac:dyDescent="0.25">
      <c r="A206" s="12" t="s">
        <v>24</v>
      </c>
      <c r="B206" s="21" t="s">
        <v>97</v>
      </c>
      <c r="C206" s="21" t="s">
        <v>100</v>
      </c>
      <c r="D206" s="21" t="s">
        <v>278</v>
      </c>
      <c r="E206" s="21">
        <v>240</v>
      </c>
      <c r="F206" s="24">
        <v>1455.4</v>
      </c>
      <c r="G206" s="84">
        <v>1017.8</v>
      </c>
      <c r="H206" s="84"/>
      <c r="I206" s="24">
        <v>1017.8</v>
      </c>
    </row>
    <row r="207" spans="1:9" ht="20.25" customHeight="1" x14ac:dyDescent="0.25">
      <c r="A207" s="12" t="s">
        <v>450</v>
      </c>
      <c r="B207" s="21" t="s">
        <v>97</v>
      </c>
      <c r="C207" s="21" t="s">
        <v>101</v>
      </c>
      <c r="D207" s="21"/>
      <c r="E207" s="21"/>
      <c r="F207" s="24">
        <f>F208</f>
        <v>9955.6</v>
      </c>
      <c r="G207" s="81">
        <f>G208</f>
        <v>10594.6</v>
      </c>
      <c r="H207" s="81"/>
      <c r="I207" s="24">
        <f>I208</f>
        <v>10805.6</v>
      </c>
    </row>
    <row r="208" spans="1:9" ht="54.75" customHeight="1" x14ac:dyDescent="0.25">
      <c r="A208" s="12" t="s">
        <v>272</v>
      </c>
      <c r="B208" s="21" t="s">
        <v>97</v>
      </c>
      <c r="C208" s="21" t="s">
        <v>101</v>
      </c>
      <c r="D208" s="21" t="s">
        <v>457</v>
      </c>
      <c r="E208" s="21"/>
      <c r="F208" s="24">
        <f>F209+F213+F217</f>
        <v>9955.6</v>
      </c>
      <c r="G208" s="81">
        <f>G209+G213+G217</f>
        <v>10594.6</v>
      </c>
      <c r="H208" s="81">
        <f>H209+H213+H217</f>
        <v>0</v>
      </c>
      <c r="I208" s="24">
        <f>I209+I213+I217</f>
        <v>10805.6</v>
      </c>
    </row>
    <row r="209" spans="1:9" ht="30" customHeight="1" x14ac:dyDescent="0.25">
      <c r="A209" s="12" t="s">
        <v>279</v>
      </c>
      <c r="B209" s="21" t="s">
        <v>97</v>
      </c>
      <c r="C209" s="21" t="s">
        <v>101</v>
      </c>
      <c r="D209" s="21" t="s">
        <v>288</v>
      </c>
      <c r="E209" s="21"/>
      <c r="F209" s="24">
        <f>F210</f>
        <v>303.60000000000002</v>
      </c>
      <c r="G209" s="81">
        <f>G210</f>
        <v>303.60000000000002</v>
      </c>
      <c r="H209" s="81"/>
      <c r="I209" s="24">
        <f>I210</f>
        <v>303.60000000000002</v>
      </c>
    </row>
    <row r="210" spans="1:9" ht="96.75" customHeight="1" x14ac:dyDescent="0.25">
      <c r="A210" s="12" t="s">
        <v>280</v>
      </c>
      <c r="B210" s="21" t="s">
        <v>97</v>
      </c>
      <c r="C210" s="21" t="s">
        <v>101</v>
      </c>
      <c r="D210" s="21" t="s">
        <v>289</v>
      </c>
      <c r="E210" s="21"/>
      <c r="F210" s="24">
        <f>F211</f>
        <v>303.60000000000002</v>
      </c>
      <c r="G210" s="81">
        <f t="shared" ref="G210:I211" si="43">G211</f>
        <v>303.60000000000002</v>
      </c>
      <c r="H210" s="81">
        <f t="shared" si="43"/>
        <v>0</v>
      </c>
      <c r="I210" s="24">
        <f t="shared" si="43"/>
        <v>303.60000000000002</v>
      </c>
    </row>
    <row r="211" spans="1:9" ht="89.25" x14ac:dyDescent="0.25">
      <c r="A211" s="12" t="s">
        <v>38</v>
      </c>
      <c r="B211" s="21" t="s">
        <v>97</v>
      </c>
      <c r="C211" s="21" t="s">
        <v>101</v>
      </c>
      <c r="D211" s="21" t="s">
        <v>451</v>
      </c>
      <c r="E211" s="21"/>
      <c r="F211" s="24">
        <f>F212</f>
        <v>303.60000000000002</v>
      </c>
      <c r="G211" s="81">
        <f t="shared" si="43"/>
        <v>303.60000000000002</v>
      </c>
      <c r="H211" s="81">
        <f t="shared" si="43"/>
        <v>0</v>
      </c>
      <c r="I211" s="24">
        <f t="shared" si="43"/>
        <v>303.60000000000002</v>
      </c>
    </row>
    <row r="212" spans="1:9" ht="38.25" x14ac:dyDescent="0.25">
      <c r="A212" s="12" t="s">
        <v>24</v>
      </c>
      <c r="B212" s="21" t="s">
        <v>97</v>
      </c>
      <c r="C212" s="21" t="s">
        <v>101</v>
      </c>
      <c r="D212" s="21" t="s">
        <v>451</v>
      </c>
      <c r="E212" s="21" t="s">
        <v>108</v>
      </c>
      <c r="F212" s="24">
        <v>303.60000000000002</v>
      </c>
      <c r="G212" s="84">
        <v>303.60000000000002</v>
      </c>
      <c r="H212" s="84"/>
      <c r="I212" s="24">
        <v>303.60000000000002</v>
      </c>
    </row>
    <row r="213" spans="1:9" x14ac:dyDescent="0.25">
      <c r="A213" s="12" t="s">
        <v>281</v>
      </c>
      <c r="B213" s="21" t="s">
        <v>97</v>
      </c>
      <c r="C213" s="21" t="s">
        <v>101</v>
      </c>
      <c r="D213" s="21" t="s">
        <v>290</v>
      </c>
      <c r="E213" s="21"/>
      <c r="F213" s="24">
        <f t="shared" ref="F213:G215" si="44">F214</f>
        <v>490</v>
      </c>
      <c r="G213" s="81">
        <f t="shared" si="44"/>
        <v>520</v>
      </c>
      <c r="H213" s="81">
        <f t="shared" ref="H213" si="45">H214</f>
        <v>0</v>
      </c>
      <c r="I213" s="24">
        <f>I214</f>
        <v>0</v>
      </c>
    </row>
    <row r="214" spans="1:9" ht="38.25" x14ac:dyDescent="0.25">
      <c r="A214" s="12" t="s">
        <v>282</v>
      </c>
      <c r="B214" s="21" t="s">
        <v>97</v>
      </c>
      <c r="C214" s="21" t="s">
        <v>101</v>
      </c>
      <c r="D214" s="21" t="s">
        <v>291</v>
      </c>
      <c r="E214" s="21"/>
      <c r="F214" s="24">
        <f t="shared" si="44"/>
        <v>490</v>
      </c>
      <c r="G214" s="84">
        <f t="shared" si="44"/>
        <v>520</v>
      </c>
      <c r="H214" s="84"/>
      <c r="I214" s="24">
        <f>I215</f>
        <v>0</v>
      </c>
    </row>
    <row r="215" spans="1:9" ht="31.5" customHeight="1" x14ac:dyDescent="0.25">
      <c r="A215" s="12" t="s">
        <v>283</v>
      </c>
      <c r="B215" s="21" t="s">
        <v>97</v>
      </c>
      <c r="C215" s="21" t="s">
        <v>101</v>
      </c>
      <c r="D215" s="21" t="s">
        <v>292</v>
      </c>
      <c r="E215" s="21"/>
      <c r="F215" s="24">
        <f t="shared" si="44"/>
        <v>490</v>
      </c>
      <c r="G215" s="81">
        <f t="shared" si="44"/>
        <v>520</v>
      </c>
      <c r="H215" s="81">
        <f t="shared" ref="H215" si="46">H216+H218</f>
        <v>0</v>
      </c>
      <c r="I215" s="24">
        <f>I216</f>
        <v>0</v>
      </c>
    </row>
    <row r="216" spans="1:9" ht="38.25" x14ac:dyDescent="0.25">
      <c r="A216" s="12" t="s">
        <v>24</v>
      </c>
      <c r="B216" s="21" t="s">
        <v>97</v>
      </c>
      <c r="C216" s="21" t="s">
        <v>101</v>
      </c>
      <c r="D216" s="21" t="s">
        <v>292</v>
      </c>
      <c r="E216" s="21" t="s">
        <v>108</v>
      </c>
      <c r="F216" s="24">
        <v>490</v>
      </c>
      <c r="G216" s="81">
        <v>520</v>
      </c>
      <c r="H216" s="81">
        <f>H217</f>
        <v>0</v>
      </c>
      <c r="I216" s="24">
        <v>0</v>
      </c>
    </row>
    <row r="217" spans="1:9" ht="15.75" customHeight="1" x14ac:dyDescent="0.25">
      <c r="A217" s="12" t="s">
        <v>172</v>
      </c>
      <c r="B217" s="21" t="s">
        <v>97</v>
      </c>
      <c r="C217" s="21" t="s">
        <v>101</v>
      </c>
      <c r="D217" s="21" t="s">
        <v>274</v>
      </c>
      <c r="E217" s="21"/>
      <c r="F217" s="24">
        <f>F218</f>
        <v>9162</v>
      </c>
      <c r="G217" s="84">
        <f>G218</f>
        <v>9771</v>
      </c>
      <c r="H217" s="84"/>
      <c r="I217" s="24">
        <f>I218</f>
        <v>10502</v>
      </c>
    </row>
    <row r="218" spans="1:9" ht="53.25" customHeight="1" x14ac:dyDescent="0.25">
      <c r="A218" s="12" t="s">
        <v>285</v>
      </c>
      <c r="B218" s="21" t="s">
        <v>97</v>
      </c>
      <c r="C218" s="21" t="s">
        <v>101</v>
      </c>
      <c r="D218" s="21" t="s">
        <v>293</v>
      </c>
      <c r="E218" s="21"/>
      <c r="F218" s="24">
        <f>F219+F221+F223</f>
        <v>9162</v>
      </c>
      <c r="G218" s="81">
        <f t="shared" ref="G218:I218" si="47">G219+G221+G223</f>
        <v>9771</v>
      </c>
      <c r="H218" s="81">
        <f t="shared" si="47"/>
        <v>0</v>
      </c>
      <c r="I218" s="24">
        <f t="shared" si="47"/>
        <v>10502</v>
      </c>
    </row>
    <row r="219" spans="1:9" ht="40.9" customHeight="1" x14ac:dyDescent="0.25">
      <c r="A219" s="12" t="s">
        <v>286</v>
      </c>
      <c r="B219" s="21" t="s">
        <v>97</v>
      </c>
      <c r="C219" s="21" t="s">
        <v>101</v>
      </c>
      <c r="D219" s="21" t="s">
        <v>294</v>
      </c>
      <c r="E219" s="21"/>
      <c r="F219" s="24">
        <f>F220</f>
        <v>8712</v>
      </c>
      <c r="G219" s="81">
        <f>G220</f>
        <v>9221</v>
      </c>
      <c r="H219" s="81"/>
      <c r="I219" s="24">
        <f>I220</f>
        <v>10502</v>
      </c>
    </row>
    <row r="220" spans="1:9" ht="40.9" customHeight="1" x14ac:dyDescent="0.25">
      <c r="A220" s="12" t="s">
        <v>24</v>
      </c>
      <c r="B220" s="21" t="s">
        <v>97</v>
      </c>
      <c r="C220" s="21" t="s">
        <v>101</v>
      </c>
      <c r="D220" s="21" t="s">
        <v>294</v>
      </c>
      <c r="E220" s="21" t="s">
        <v>108</v>
      </c>
      <c r="F220" s="24">
        <v>8712</v>
      </c>
      <c r="G220" s="81">
        <v>9221</v>
      </c>
      <c r="H220" s="81" t="e">
        <f>#REF!+H222</f>
        <v>#REF!</v>
      </c>
      <c r="I220" s="24">
        <v>10502</v>
      </c>
    </row>
    <row r="221" spans="1:9" ht="63.75" x14ac:dyDescent="0.25">
      <c r="A221" s="12" t="s">
        <v>287</v>
      </c>
      <c r="B221" s="21" t="s">
        <v>97</v>
      </c>
      <c r="C221" s="21" t="s">
        <v>101</v>
      </c>
      <c r="D221" s="21" t="s">
        <v>295</v>
      </c>
      <c r="E221" s="21"/>
      <c r="F221" s="24">
        <f>F222</f>
        <v>250</v>
      </c>
      <c r="G221" s="81">
        <f>G222</f>
        <v>300</v>
      </c>
      <c r="H221" s="81"/>
      <c r="I221" s="24">
        <f>I222</f>
        <v>0</v>
      </c>
    </row>
    <row r="222" spans="1:9" ht="42.75" customHeight="1" x14ac:dyDescent="0.25">
      <c r="A222" s="12" t="s">
        <v>24</v>
      </c>
      <c r="B222" s="21" t="s">
        <v>97</v>
      </c>
      <c r="C222" s="21" t="s">
        <v>101</v>
      </c>
      <c r="D222" s="21" t="s">
        <v>295</v>
      </c>
      <c r="E222" s="21" t="s">
        <v>108</v>
      </c>
      <c r="F222" s="24">
        <v>250</v>
      </c>
      <c r="G222" s="81">
        <v>300</v>
      </c>
      <c r="H222" s="81">
        <f>H223</f>
        <v>0</v>
      </c>
      <c r="I222" s="24">
        <v>0</v>
      </c>
    </row>
    <row r="223" spans="1:9" ht="25.5" x14ac:dyDescent="0.25">
      <c r="A223" s="12" t="s">
        <v>452</v>
      </c>
      <c r="B223" s="21" t="s">
        <v>97</v>
      </c>
      <c r="C223" s="21" t="s">
        <v>101</v>
      </c>
      <c r="D223" s="21" t="s">
        <v>296</v>
      </c>
      <c r="E223" s="21"/>
      <c r="F223" s="24">
        <f>F224</f>
        <v>200</v>
      </c>
      <c r="G223" s="84">
        <f>G224</f>
        <v>250</v>
      </c>
      <c r="H223" s="84"/>
      <c r="I223" s="24">
        <f>I224</f>
        <v>0</v>
      </c>
    </row>
    <row r="224" spans="1:9" ht="40.5" customHeight="1" x14ac:dyDescent="0.25">
      <c r="A224" s="12" t="s">
        <v>24</v>
      </c>
      <c r="B224" s="21" t="s">
        <v>97</v>
      </c>
      <c r="C224" s="21" t="s">
        <v>101</v>
      </c>
      <c r="D224" s="21" t="s">
        <v>296</v>
      </c>
      <c r="E224" s="21" t="s">
        <v>108</v>
      </c>
      <c r="F224" s="24">
        <v>200</v>
      </c>
      <c r="G224" s="84">
        <v>250</v>
      </c>
      <c r="H224" s="84"/>
      <c r="I224" s="24">
        <v>0</v>
      </c>
    </row>
    <row r="225" spans="1:9" ht="27" customHeight="1" x14ac:dyDescent="0.25">
      <c r="A225" s="53" t="s">
        <v>40</v>
      </c>
      <c r="B225" s="42" t="s">
        <v>97</v>
      </c>
      <c r="C225" s="42">
        <v>12</v>
      </c>
      <c r="D225" s="42"/>
      <c r="E225" s="42"/>
      <c r="F225" s="54">
        <f>F226+F241</f>
        <v>1353.4</v>
      </c>
      <c r="G225" s="91">
        <f>G226+G241</f>
        <v>2684.8</v>
      </c>
      <c r="H225" s="91"/>
      <c r="I225" s="54">
        <f>I226+I241</f>
        <v>2684.8</v>
      </c>
    </row>
    <row r="226" spans="1:9" ht="54" customHeight="1" x14ac:dyDescent="0.25">
      <c r="A226" s="12" t="s">
        <v>475</v>
      </c>
      <c r="B226" s="67" t="s">
        <v>97</v>
      </c>
      <c r="C226" s="67">
        <v>12</v>
      </c>
      <c r="D226" s="67" t="s">
        <v>111</v>
      </c>
      <c r="E226" s="21"/>
      <c r="F226" s="24">
        <f>F227+F233</f>
        <v>1053.4000000000001</v>
      </c>
      <c r="G226" s="84">
        <f>G227+G233</f>
        <v>2384.8000000000002</v>
      </c>
      <c r="H226" s="84"/>
      <c r="I226" s="24">
        <f>I227+I233</f>
        <v>2384.8000000000002</v>
      </c>
    </row>
    <row r="227" spans="1:9" ht="30" customHeight="1" x14ac:dyDescent="0.25">
      <c r="A227" s="7" t="s">
        <v>297</v>
      </c>
      <c r="B227" s="21" t="s">
        <v>97</v>
      </c>
      <c r="C227" s="21">
        <v>12</v>
      </c>
      <c r="D227" s="17" t="s">
        <v>487</v>
      </c>
      <c r="E227" s="21"/>
      <c r="F227" s="24">
        <f>F228</f>
        <v>973.6</v>
      </c>
      <c r="G227" s="81">
        <f>G228</f>
        <v>2305</v>
      </c>
      <c r="H227" s="81">
        <f t="shared" ref="H227" si="48">H230+H233</f>
        <v>0</v>
      </c>
      <c r="I227" s="24">
        <f>I228</f>
        <v>2305</v>
      </c>
    </row>
    <row r="228" spans="1:9" ht="57" customHeight="1" x14ac:dyDescent="0.25">
      <c r="A228" s="7" t="s">
        <v>298</v>
      </c>
      <c r="B228" s="21" t="s">
        <v>97</v>
      </c>
      <c r="C228" s="21">
        <v>12</v>
      </c>
      <c r="D228" s="17" t="s">
        <v>301</v>
      </c>
      <c r="E228" s="21"/>
      <c r="F228" s="24">
        <f>F229+F231</f>
        <v>973.6</v>
      </c>
      <c r="G228" s="81">
        <f>G229+G231</f>
        <v>2305</v>
      </c>
      <c r="H228" s="81">
        <f>H229+H231</f>
        <v>0</v>
      </c>
      <c r="I228" s="24">
        <f>I229+I231</f>
        <v>2305</v>
      </c>
    </row>
    <row r="229" spans="1:9" ht="173.25" customHeight="1" x14ac:dyDescent="0.25">
      <c r="A229" s="7" t="s">
        <v>299</v>
      </c>
      <c r="B229" s="21" t="s">
        <v>97</v>
      </c>
      <c r="C229" s="21">
        <v>12</v>
      </c>
      <c r="D229" s="17" t="s">
        <v>302</v>
      </c>
      <c r="E229" s="21"/>
      <c r="F229" s="24">
        <f>F230</f>
        <v>848.7</v>
      </c>
      <c r="G229" s="81">
        <f>G230</f>
        <v>1962.9</v>
      </c>
      <c r="H229" s="81"/>
      <c r="I229" s="24">
        <f>I230</f>
        <v>1962.9</v>
      </c>
    </row>
    <row r="230" spans="1:9" ht="54" customHeight="1" x14ac:dyDescent="0.25">
      <c r="A230" s="7" t="s">
        <v>41</v>
      </c>
      <c r="B230" s="21" t="s">
        <v>97</v>
      </c>
      <c r="C230" s="21">
        <v>12</v>
      </c>
      <c r="D230" s="17" t="s">
        <v>302</v>
      </c>
      <c r="E230" s="21" t="s">
        <v>132</v>
      </c>
      <c r="F230" s="24">
        <v>848.7</v>
      </c>
      <c r="G230" s="84">
        <v>1962.9</v>
      </c>
      <c r="H230" s="84"/>
      <c r="I230" s="24">
        <v>1962.9</v>
      </c>
    </row>
    <row r="231" spans="1:9" ht="137.25" customHeight="1" x14ac:dyDescent="0.25">
      <c r="A231" s="7" t="s">
        <v>300</v>
      </c>
      <c r="B231" s="21" t="s">
        <v>97</v>
      </c>
      <c r="C231" s="21">
        <v>12</v>
      </c>
      <c r="D231" s="17" t="s">
        <v>303</v>
      </c>
      <c r="E231" s="21"/>
      <c r="F231" s="24">
        <f>F232</f>
        <v>124.9</v>
      </c>
      <c r="G231" s="84">
        <f>G232</f>
        <v>342.1</v>
      </c>
      <c r="H231" s="84"/>
      <c r="I231" s="24">
        <f>I232</f>
        <v>342.1</v>
      </c>
    </row>
    <row r="232" spans="1:9" ht="56.25" customHeight="1" x14ac:dyDescent="0.25">
      <c r="A232" s="7" t="s">
        <v>41</v>
      </c>
      <c r="B232" s="21" t="s">
        <v>97</v>
      </c>
      <c r="C232" s="21">
        <v>12</v>
      </c>
      <c r="D232" s="17" t="s">
        <v>303</v>
      </c>
      <c r="E232" s="21" t="s">
        <v>132</v>
      </c>
      <c r="F232" s="24">
        <v>124.9</v>
      </c>
      <c r="G232" s="81">
        <v>342.1</v>
      </c>
      <c r="H232" s="81"/>
      <c r="I232" s="24">
        <v>342.1</v>
      </c>
    </row>
    <row r="233" spans="1:9" ht="18" customHeight="1" x14ac:dyDescent="0.25">
      <c r="A233" s="7" t="s">
        <v>172</v>
      </c>
      <c r="B233" s="67" t="s">
        <v>97</v>
      </c>
      <c r="C233" s="67">
        <v>12</v>
      </c>
      <c r="D233" s="17" t="s">
        <v>308</v>
      </c>
      <c r="E233" s="21"/>
      <c r="F233" s="24">
        <f>F234</f>
        <v>79.8</v>
      </c>
      <c r="G233" s="81">
        <f>G234</f>
        <v>79.8</v>
      </c>
      <c r="H233" s="81"/>
      <c r="I233" s="24">
        <f>I234</f>
        <v>79.8</v>
      </c>
    </row>
    <row r="234" spans="1:9" ht="66.75" customHeight="1" x14ac:dyDescent="0.25">
      <c r="A234" s="7" t="s">
        <v>304</v>
      </c>
      <c r="B234" s="67" t="s">
        <v>97</v>
      </c>
      <c r="C234" s="67">
        <v>12</v>
      </c>
      <c r="D234" s="17" t="s">
        <v>309</v>
      </c>
      <c r="E234" s="21"/>
      <c r="F234" s="24">
        <f>F235+F237+F239</f>
        <v>79.8</v>
      </c>
      <c r="G234" s="81">
        <f t="shared" ref="G234:I234" si="49">G235+G237+G239</f>
        <v>79.8</v>
      </c>
      <c r="H234" s="81">
        <f t="shared" si="49"/>
        <v>0</v>
      </c>
      <c r="I234" s="24">
        <f t="shared" si="49"/>
        <v>79.8</v>
      </c>
    </row>
    <row r="235" spans="1:9" ht="148.5" customHeight="1" x14ac:dyDescent="0.25">
      <c r="A235" s="7" t="s">
        <v>305</v>
      </c>
      <c r="B235" s="21" t="s">
        <v>97</v>
      </c>
      <c r="C235" s="21">
        <v>12</v>
      </c>
      <c r="D235" s="17" t="s">
        <v>310</v>
      </c>
      <c r="E235" s="21"/>
      <c r="F235" s="24">
        <f>F236</f>
        <v>20</v>
      </c>
      <c r="G235" s="81">
        <f>G236</f>
        <v>20</v>
      </c>
      <c r="H235" s="81">
        <f>H236</f>
        <v>0</v>
      </c>
      <c r="I235" s="24">
        <f>I236</f>
        <v>20</v>
      </c>
    </row>
    <row r="236" spans="1:9" ht="43.5" customHeight="1" x14ac:dyDescent="0.25">
      <c r="A236" s="7" t="s">
        <v>39</v>
      </c>
      <c r="B236" s="21" t="s">
        <v>97</v>
      </c>
      <c r="C236" s="21">
        <v>12</v>
      </c>
      <c r="D236" s="17" t="s">
        <v>310</v>
      </c>
      <c r="E236" s="21" t="s">
        <v>108</v>
      </c>
      <c r="F236" s="24">
        <v>20</v>
      </c>
      <c r="G236" s="84">
        <v>20</v>
      </c>
      <c r="H236" s="84"/>
      <c r="I236" s="24">
        <v>20</v>
      </c>
    </row>
    <row r="237" spans="1:9" ht="153" x14ac:dyDescent="0.25">
      <c r="A237" s="7" t="s">
        <v>306</v>
      </c>
      <c r="B237" s="21" t="s">
        <v>97</v>
      </c>
      <c r="C237" s="21">
        <v>12</v>
      </c>
      <c r="D237" s="17" t="s">
        <v>311</v>
      </c>
      <c r="E237" s="21"/>
      <c r="F237" s="24">
        <f>F238</f>
        <v>37</v>
      </c>
      <c r="G237" s="84">
        <f>G238</f>
        <v>37</v>
      </c>
      <c r="H237" s="84"/>
      <c r="I237" s="24">
        <f>I238</f>
        <v>37</v>
      </c>
    </row>
    <row r="238" spans="1:9" ht="38.25" x14ac:dyDescent="0.25">
      <c r="A238" s="7" t="s">
        <v>39</v>
      </c>
      <c r="B238" s="21" t="s">
        <v>97</v>
      </c>
      <c r="C238" s="21">
        <v>12</v>
      </c>
      <c r="D238" s="17" t="s">
        <v>311</v>
      </c>
      <c r="E238" s="21" t="s">
        <v>108</v>
      </c>
      <c r="F238" s="24">
        <v>37</v>
      </c>
      <c r="G238" s="84">
        <v>37</v>
      </c>
      <c r="H238" s="84"/>
      <c r="I238" s="24">
        <v>37</v>
      </c>
    </row>
    <row r="239" spans="1:9" ht="146.25" customHeight="1" x14ac:dyDescent="0.25">
      <c r="A239" s="7" t="s">
        <v>307</v>
      </c>
      <c r="B239" s="21" t="s">
        <v>97</v>
      </c>
      <c r="C239" s="21">
        <v>12</v>
      </c>
      <c r="D239" s="17" t="s">
        <v>312</v>
      </c>
      <c r="E239" s="21"/>
      <c r="F239" s="24">
        <f>F240</f>
        <v>22.8</v>
      </c>
      <c r="G239" s="84">
        <f>G240</f>
        <v>22.8</v>
      </c>
      <c r="H239" s="84"/>
      <c r="I239" s="24">
        <f>I240</f>
        <v>22.8</v>
      </c>
    </row>
    <row r="240" spans="1:9" ht="41.25" customHeight="1" x14ac:dyDescent="0.25">
      <c r="A240" s="12" t="s">
        <v>39</v>
      </c>
      <c r="B240" s="21" t="s">
        <v>97</v>
      </c>
      <c r="C240" s="21">
        <v>12</v>
      </c>
      <c r="D240" s="21" t="s">
        <v>509</v>
      </c>
      <c r="E240" s="21">
        <v>240</v>
      </c>
      <c r="F240" s="24">
        <v>22.8</v>
      </c>
      <c r="G240" s="84">
        <v>22.8</v>
      </c>
      <c r="H240" s="84"/>
      <c r="I240" s="24">
        <v>22.8</v>
      </c>
    </row>
    <row r="241" spans="1:9" ht="69" customHeight="1" x14ac:dyDescent="0.25">
      <c r="A241" s="12" t="s">
        <v>313</v>
      </c>
      <c r="B241" s="67" t="s">
        <v>97</v>
      </c>
      <c r="C241" s="67">
        <v>12</v>
      </c>
      <c r="D241" s="67" t="s">
        <v>119</v>
      </c>
      <c r="E241" s="21"/>
      <c r="F241" s="24">
        <f>F242</f>
        <v>300</v>
      </c>
      <c r="G241" s="84">
        <f>G242</f>
        <v>300</v>
      </c>
      <c r="H241" s="84"/>
      <c r="I241" s="24">
        <f>I242</f>
        <v>300</v>
      </c>
    </row>
    <row r="242" spans="1:9" ht="20.25" customHeight="1" x14ac:dyDescent="0.25">
      <c r="A242" s="11" t="s">
        <v>172</v>
      </c>
      <c r="B242" s="67" t="s">
        <v>97</v>
      </c>
      <c r="C242" s="67">
        <v>12</v>
      </c>
      <c r="D242" s="67" t="s">
        <v>232</v>
      </c>
      <c r="E242" s="21"/>
      <c r="F242" s="24">
        <f t="shared" ref="F242:G244" si="50">F243</f>
        <v>300</v>
      </c>
      <c r="G242" s="84">
        <f t="shared" si="50"/>
        <v>300</v>
      </c>
      <c r="H242" s="84"/>
      <c r="I242" s="24">
        <f>I243</f>
        <v>300</v>
      </c>
    </row>
    <row r="243" spans="1:9" ht="83.25" customHeight="1" x14ac:dyDescent="0.25">
      <c r="A243" s="11" t="s">
        <v>233</v>
      </c>
      <c r="B243" s="21" t="s">
        <v>97</v>
      </c>
      <c r="C243" s="21">
        <v>12</v>
      </c>
      <c r="D243" s="21" t="s">
        <v>234</v>
      </c>
      <c r="E243" s="21"/>
      <c r="F243" s="24">
        <f>F244+F246</f>
        <v>300</v>
      </c>
      <c r="G243" s="84">
        <f>G244+G246</f>
        <v>300</v>
      </c>
      <c r="H243" s="84"/>
      <c r="I243" s="24">
        <f>I244+I246</f>
        <v>300</v>
      </c>
    </row>
    <row r="244" spans="1:9" ht="56.25" customHeight="1" x14ac:dyDescent="0.25">
      <c r="A244" s="11" t="s">
        <v>42</v>
      </c>
      <c r="B244" s="21" t="s">
        <v>97</v>
      </c>
      <c r="C244" s="21">
        <v>12</v>
      </c>
      <c r="D244" s="21" t="s">
        <v>315</v>
      </c>
      <c r="E244" s="21"/>
      <c r="F244" s="24">
        <f t="shared" si="50"/>
        <v>184.9</v>
      </c>
      <c r="G244" s="84">
        <f t="shared" si="50"/>
        <v>300</v>
      </c>
      <c r="H244" s="84"/>
      <c r="I244" s="24">
        <f>I245</f>
        <v>300</v>
      </c>
    </row>
    <row r="245" spans="1:9" ht="45.75" customHeight="1" x14ac:dyDescent="0.25">
      <c r="A245" s="11" t="s">
        <v>24</v>
      </c>
      <c r="B245" s="21" t="s">
        <v>97</v>
      </c>
      <c r="C245" s="21">
        <v>12</v>
      </c>
      <c r="D245" s="21" t="s">
        <v>315</v>
      </c>
      <c r="E245" s="21">
        <v>240</v>
      </c>
      <c r="F245" s="24">
        <v>184.9</v>
      </c>
      <c r="G245" s="84">
        <v>300</v>
      </c>
      <c r="H245" s="84"/>
      <c r="I245" s="24">
        <v>300</v>
      </c>
    </row>
    <row r="246" spans="1:9" ht="44.25" customHeight="1" x14ac:dyDescent="0.25">
      <c r="A246" s="11" t="s">
        <v>314</v>
      </c>
      <c r="B246" s="21" t="s">
        <v>97</v>
      </c>
      <c r="C246" s="21">
        <v>12</v>
      </c>
      <c r="D246" s="29" t="s">
        <v>316</v>
      </c>
      <c r="E246" s="21"/>
      <c r="F246" s="24">
        <f>F247</f>
        <v>115.1</v>
      </c>
      <c r="G246" s="81">
        <f t="shared" ref="G246:I246" si="51">G247</f>
        <v>0</v>
      </c>
      <c r="H246" s="81">
        <f t="shared" si="51"/>
        <v>0</v>
      </c>
      <c r="I246" s="24">
        <f t="shared" si="51"/>
        <v>0</v>
      </c>
    </row>
    <row r="247" spans="1:9" ht="42" customHeight="1" x14ac:dyDescent="0.25">
      <c r="A247" s="11" t="s">
        <v>24</v>
      </c>
      <c r="B247" s="21" t="s">
        <v>97</v>
      </c>
      <c r="C247" s="21">
        <v>12</v>
      </c>
      <c r="D247" s="29" t="s">
        <v>316</v>
      </c>
      <c r="E247" s="21">
        <v>240</v>
      </c>
      <c r="F247" s="24">
        <v>115.1</v>
      </c>
      <c r="G247" s="81">
        <v>0</v>
      </c>
      <c r="H247" s="81"/>
      <c r="I247" s="24">
        <v>0</v>
      </c>
    </row>
    <row r="248" spans="1:9" ht="30.75" customHeight="1" x14ac:dyDescent="0.25">
      <c r="A248" s="16" t="s">
        <v>90</v>
      </c>
      <c r="B248" s="27" t="s">
        <v>98</v>
      </c>
      <c r="C248" s="27" t="s">
        <v>94</v>
      </c>
      <c r="D248" s="27"/>
      <c r="E248" s="27"/>
      <c r="F248" s="28">
        <f>F249+F261+F276+F303</f>
        <v>81095.799999999988</v>
      </c>
      <c r="G248" s="90">
        <f>G249+G261+G276+G303</f>
        <v>12042.7</v>
      </c>
      <c r="H248" s="90"/>
      <c r="I248" s="28">
        <f>I249+I261+I276+I303</f>
        <v>6743.4</v>
      </c>
    </row>
    <row r="249" spans="1:9" ht="16.5" customHeight="1" x14ac:dyDescent="0.25">
      <c r="A249" s="12" t="s">
        <v>43</v>
      </c>
      <c r="B249" s="21" t="s">
        <v>98</v>
      </c>
      <c r="C249" s="21" t="s">
        <v>93</v>
      </c>
      <c r="D249" s="21"/>
      <c r="E249" s="21"/>
      <c r="F249" s="24">
        <f>F250</f>
        <v>1706.8000000000002</v>
      </c>
      <c r="G249" s="84">
        <f>G250</f>
        <v>660</v>
      </c>
      <c r="H249" s="84"/>
      <c r="I249" s="24">
        <f>I250</f>
        <v>1155</v>
      </c>
    </row>
    <row r="250" spans="1:9" ht="70.5" customHeight="1" x14ac:dyDescent="0.25">
      <c r="A250" s="12" t="s">
        <v>317</v>
      </c>
      <c r="B250" s="67" t="s">
        <v>98</v>
      </c>
      <c r="C250" s="67" t="s">
        <v>93</v>
      </c>
      <c r="D250" s="67" t="s">
        <v>318</v>
      </c>
      <c r="E250" s="21"/>
      <c r="F250" s="24">
        <f>F251</f>
        <v>1706.8000000000002</v>
      </c>
      <c r="G250" s="81">
        <f t="shared" ref="G250:I250" si="52">G251</f>
        <v>660</v>
      </c>
      <c r="H250" s="81" t="e">
        <f t="shared" si="52"/>
        <v>#REF!</v>
      </c>
      <c r="I250" s="72">
        <f t="shared" si="52"/>
        <v>1155</v>
      </c>
    </row>
    <row r="251" spans="1:9" ht="19.5" customHeight="1" x14ac:dyDescent="0.25">
      <c r="A251" s="12" t="s">
        <v>284</v>
      </c>
      <c r="B251" s="21" t="s">
        <v>98</v>
      </c>
      <c r="C251" s="21" t="s">
        <v>93</v>
      </c>
      <c r="D251" s="21" t="s">
        <v>319</v>
      </c>
      <c r="E251" s="21"/>
      <c r="F251" s="24">
        <f>F252</f>
        <v>1706.8000000000002</v>
      </c>
      <c r="G251" s="81">
        <f t="shared" ref="G251:I251" si="53">G252</f>
        <v>660</v>
      </c>
      <c r="H251" s="81" t="e">
        <f t="shared" si="53"/>
        <v>#REF!</v>
      </c>
      <c r="I251" s="24">
        <f t="shared" si="53"/>
        <v>1155</v>
      </c>
    </row>
    <row r="252" spans="1:9" ht="44.25" customHeight="1" x14ac:dyDescent="0.25">
      <c r="A252" s="12" t="s">
        <v>320</v>
      </c>
      <c r="B252" s="21" t="s">
        <v>98</v>
      </c>
      <c r="C252" s="21" t="s">
        <v>93</v>
      </c>
      <c r="D252" s="21" t="s">
        <v>321</v>
      </c>
      <c r="E252" s="21"/>
      <c r="F252" s="24">
        <f>F253+F255+F257+F259</f>
        <v>1706.8000000000002</v>
      </c>
      <c r="G252" s="81">
        <f>G253+G255+G257+G259</f>
        <v>660</v>
      </c>
      <c r="H252" s="81" t="e">
        <f t="shared" ref="H252" si="54">H253+H255+H257</f>
        <v>#REF!</v>
      </c>
      <c r="I252" s="24">
        <f>I253+I255+I257+I259</f>
        <v>1155</v>
      </c>
    </row>
    <row r="253" spans="1:9" ht="29.25" customHeight="1" x14ac:dyDescent="0.25">
      <c r="A253" s="9" t="s">
        <v>476</v>
      </c>
      <c r="B253" s="21" t="s">
        <v>98</v>
      </c>
      <c r="C253" s="21" t="s">
        <v>93</v>
      </c>
      <c r="D253" s="17" t="s">
        <v>324</v>
      </c>
      <c r="E253" s="21"/>
      <c r="F253" s="24">
        <f>F254</f>
        <v>491.6</v>
      </c>
      <c r="G253" s="81">
        <f>G254</f>
        <v>0</v>
      </c>
      <c r="H253" s="81"/>
      <c r="I253" s="24">
        <f>I254</f>
        <v>0</v>
      </c>
    </row>
    <row r="254" spans="1:9" ht="40.5" customHeight="1" x14ac:dyDescent="0.25">
      <c r="A254" s="9" t="s">
        <v>39</v>
      </c>
      <c r="B254" s="21" t="s">
        <v>98</v>
      </c>
      <c r="C254" s="21" t="s">
        <v>93</v>
      </c>
      <c r="D254" s="17" t="s">
        <v>324</v>
      </c>
      <c r="E254" s="21" t="s">
        <v>108</v>
      </c>
      <c r="F254" s="24">
        <v>491.6</v>
      </c>
      <c r="G254" s="81">
        <v>0</v>
      </c>
      <c r="H254" s="81"/>
      <c r="I254" s="24">
        <v>0</v>
      </c>
    </row>
    <row r="255" spans="1:9" ht="79.5" customHeight="1" x14ac:dyDescent="0.25">
      <c r="A255" s="9" t="s">
        <v>322</v>
      </c>
      <c r="B255" s="21" t="s">
        <v>98</v>
      </c>
      <c r="C255" s="21" t="s">
        <v>93</v>
      </c>
      <c r="D255" s="17" t="s">
        <v>325</v>
      </c>
      <c r="E255" s="21"/>
      <c r="F255" s="24">
        <f>F256</f>
        <v>100</v>
      </c>
      <c r="G255" s="81">
        <f>G256</f>
        <v>0</v>
      </c>
      <c r="H255" s="81"/>
      <c r="I255" s="24">
        <f>I256</f>
        <v>0</v>
      </c>
    </row>
    <row r="256" spans="1:9" ht="43.5" customHeight="1" x14ac:dyDescent="0.25">
      <c r="A256" s="9" t="s">
        <v>39</v>
      </c>
      <c r="B256" s="21" t="s">
        <v>98</v>
      </c>
      <c r="C256" s="21" t="s">
        <v>93</v>
      </c>
      <c r="D256" s="17" t="s">
        <v>325</v>
      </c>
      <c r="E256" s="21" t="s">
        <v>108</v>
      </c>
      <c r="F256" s="24">
        <v>100</v>
      </c>
      <c r="G256" s="81">
        <v>0</v>
      </c>
      <c r="H256" s="81"/>
      <c r="I256" s="24">
        <v>0</v>
      </c>
    </row>
    <row r="257" spans="1:9" ht="44.25" customHeight="1" x14ac:dyDescent="0.25">
      <c r="A257" s="9" t="s">
        <v>323</v>
      </c>
      <c r="B257" s="21" t="s">
        <v>98</v>
      </c>
      <c r="C257" s="21" t="s">
        <v>93</v>
      </c>
      <c r="D257" s="17" t="s">
        <v>326</v>
      </c>
      <c r="E257" s="21"/>
      <c r="F257" s="24">
        <f>F258</f>
        <v>620.20000000000005</v>
      </c>
      <c r="G257" s="81">
        <f>G258</f>
        <v>660</v>
      </c>
      <c r="H257" s="81" t="e">
        <f>H258+#REF!+#REF!</f>
        <v>#REF!</v>
      </c>
      <c r="I257" s="24">
        <f>I258</f>
        <v>660</v>
      </c>
    </row>
    <row r="258" spans="1:9" ht="41.25" customHeight="1" x14ac:dyDescent="0.25">
      <c r="A258" s="9" t="s">
        <v>39</v>
      </c>
      <c r="B258" s="21" t="s">
        <v>98</v>
      </c>
      <c r="C258" s="21" t="s">
        <v>93</v>
      </c>
      <c r="D258" s="17" t="s">
        <v>326</v>
      </c>
      <c r="E258" s="21" t="s">
        <v>108</v>
      </c>
      <c r="F258" s="24">
        <v>620.20000000000005</v>
      </c>
      <c r="G258" s="84">
        <v>660</v>
      </c>
      <c r="H258" s="84"/>
      <c r="I258" s="24">
        <v>660</v>
      </c>
    </row>
    <row r="259" spans="1:9" ht="51.75" customHeight="1" x14ac:dyDescent="0.25">
      <c r="A259" s="9" t="s">
        <v>485</v>
      </c>
      <c r="B259" s="21" t="s">
        <v>98</v>
      </c>
      <c r="C259" s="21" t="s">
        <v>93</v>
      </c>
      <c r="D259" s="17" t="s">
        <v>486</v>
      </c>
      <c r="E259" s="21"/>
      <c r="F259" s="24">
        <f>F260</f>
        <v>495</v>
      </c>
      <c r="G259" s="81">
        <f>G260</f>
        <v>0</v>
      </c>
      <c r="H259" s="81"/>
      <c r="I259" s="24">
        <f>I260</f>
        <v>495</v>
      </c>
    </row>
    <row r="260" spans="1:9" ht="45.75" customHeight="1" x14ac:dyDescent="0.25">
      <c r="A260" s="11" t="s">
        <v>39</v>
      </c>
      <c r="B260" s="21" t="s">
        <v>98</v>
      </c>
      <c r="C260" s="21" t="s">
        <v>93</v>
      </c>
      <c r="D260" s="17" t="s">
        <v>486</v>
      </c>
      <c r="E260" s="21" t="s">
        <v>108</v>
      </c>
      <c r="F260" s="24">
        <v>495</v>
      </c>
      <c r="G260" s="81">
        <v>0</v>
      </c>
      <c r="H260" s="81"/>
      <c r="I260" s="24">
        <v>495</v>
      </c>
    </row>
    <row r="261" spans="1:9" ht="18.75" customHeight="1" x14ac:dyDescent="0.25">
      <c r="A261" s="12" t="s">
        <v>45</v>
      </c>
      <c r="B261" s="21" t="s">
        <v>98</v>
      </c>
      <c r="C261" s="21" t="s">
        <v>95</v>
      </c>
      <c r="D261" s="21"/>
      <c r="E261" s="21"/>
      <c r="F261" s="24">
        <f>F262</f>
        <v>71625.099999999991</v>
      </c>
      <c r="G261" s="84">
        <f t="shared" ref="F261:G263" si="55">G262</f>
        <v>4909.1000000000004</v>
      </c>
      <c r="H261" s="84"/>
      <c r="I261" s="24">
        <f>I262</f>
        <v>204.8</v>
      </c>
    </row>
    <row r="262" spans="1:9" ht="70.5" customHeight="1" x14ac:dyDescent="0.25">
      <c r="A262" s="12" t="s">
        <v>317</v>
      </c>
      <c r="B262" s="21" t="s">
        <v>98</v>
      </c>
      <c r="C262" s="21" t="s">
        <v>95</v>
      </c>
      <c r="D262" s="21" t="s">
        <v>318</v>
      </c>
      <c r="E262" s="38"/>
      <c r="F262" s="24">
        <f>F263+F270</f>
        <v>71625.099999999991</v>
      </c>
      <c r="G262" s="84">
        <f>G263+G270</f>
        <v>4909.1000000000004</v>
      </c>
      <c r="H262" s="84"/>
      <c r="I262" s="24">
        <f>I263+I270</f>
        <v>204.8</v>
      </c>
    </row>
    <row r="263" spans="1:9" ht="33" customHeight="1" x14ac:dyDescent="0.25">
      <c r="A263" s="12" t="s">
        <v>279</v>
      </c>
      <c r="B263" s="67" t="s">
        <v>98</v>
      </c>
      <c r="C263" s="67" t="s">
        <v>95</v>
      </c>
      <c r="D263" s="67" t="s">
        <v>327</v>
      </c>
      <c r="E263" s="55"/>
      <c r="F263" s="73">
        <f t="shared" si="55"/>
        <v>65936.599999999991</v>
      </c>
      <c r="G263" s="84">
        <f t="shared" si="55"/>
        <v>4909.1000000000004</v>
      </c>
      <c r="H263" s="84"/>
      <c r="I263" s="73">
        <f>I264</f>
        <v>0</v>
      </c>
    </row>
    <row r="264" spans="1:9" ht="42.75" customHeight="1" x14ac:dyDescent="0.25">
      <c r="A264" s="9" t="s">
        <v>328</v>
      </c>
      <c r="B264" s="67" t="s">
        <v>98</v>
      </c>
      <c r="C264" s="67" t="s">
        <v>95</v>
      </c>
      <c r="D264" s="17" t="s">
        <v>330</v>
      </c>
      <c r="E264" s="38"/>
      <c r="F264" s="24">
        <f>F265+F268</f>
        <v>65936.599999999991</v>
      </c>
      <c r="G264" s="81">
        <f t="shared" ref="G264:I264" si="56">G265+G268</f>
        <v>4909.1000000000004</v>
      </c>
      <c r="H264" s="81" t="e">
        <f t="shared" si="56"/>
        <v>#REF!</v>
      </c>
      <c r="I264" s="65">
        <f t="shared" si="56"/>
        <v>0</v>
      </c>
    </row>
    <row r="265" spans="1:9" ht="33.75" customHeight="1" x14ac:dyDescent="0.25">
      <c r="A265" s="9" t="s">
        <v>159</v>
      </c>
      <c r="B265" s="21" t="s">
        <v>98</v>
      </c>
      <c r="C265" s="21" t="s">
        <v>95</v>
      </c>
      <c r="D265" s="17" t="s">
        <v>458</v>
      </c>
      <c r="E265" s="38"/>
      <c r="F265" s="24">
        <f>F266+F267</f>
        <v>51997.2</v>
      </c>
      <c r="G265" s="84">
        <f>G266+G267</f>
        <v>0</v>
      </c>
      <c r="H265" s="84"/>
      <c r="I265" s="24">
        <f>I266+I267</f>
        <v>0</v>
      </c>
    </row>
    <row r="266" spans="1:9" ht="30" customHeight="1" x14ac:dyDescent="0.25">
      <c r="A266" s="9" t="s">
        <v>39</v>
      </c>
      <c r="B266" s="21" t="s">
        <v>98</v>
      </c>
      <c r="C266" s="21" t="s">
        <v>95</v>
      </c>
      <c r="D266" s="17" t="s">
        <v>458</v>
      </c>
      <c r="E266" s="38">
        <v>240</v>
      </c>
      <c r="F266" s="24">
        <v>4000</v>
      </c>
      <c r="G266" s="84">
        <v>0</v>
      </c>
      <c r="H266" s="84"/>
      <c r="I266" s="24">
        <v>0</v>
      </c>
    </row>
    <row r="267" spans="1:9" ht="20.25" customHeight="1" x14ac:dyDescent="0.25">
      <c r="A267" s="9" t="s">
        <v>44</v>
      </c>
      <c r="B267" s="21" t="s">
        <v>98</v>
      </c>
      <c r="C267" s="21" t="s">
        <v>95</v>
      </c>
      <c r="D267" s="17" t="s">
        <v>458</v>
      </c>
      <c r="E267" s="38">
        <v>410</v>
      </c>
      <c r="F267" s="24">
        <v>47997.2</v>
      </c>
      <c r="G267" s="81">
        <v>0</v>
      </c>
      <c r="H267" s="81"/>
      <c r="I267" s="24">
        <v>0</v>
      </c>
    </row>
    <row r="268" spans="1:9" ht="29.25" customHeight="1" x14ac:dyDescent="0.25">
      <c r="A268" s="9" t="s">
        <v>329</v>
      </c>
      <c r="B268" s="21" t="s">
        <v>98</v>
      </c>
      <c r="C268" s="21" t="s">
        <v>95</v>
      </c>
      <c r="D268" s="17" t="s">
        <v>331</v>
      </c>
      <c r="E268" s="21"/>
      <c r="F268" s="24">
        <f>F269</f>
        <v>13939.4</v>
      </c>
      <c r="G268" s="81">
        <f>G269</f>
        <v>4909.1000000000004</v>
      </c>
      <c r="H268" s="81" t="e">
        <f>H269+#REF!</f>
        <v>#REF!</v>
      </c>
      <c r="I268" s="24">
        <f>I269</f>
        <v>0</v>
      </c>
    </row>
    <row r="269" spans="1:9" ht="45.75" customHeight="1" x14ac:dyDescent="0.25">
      <c r="A269" s="9" t="s">
        <v>39</v>
      </c>
      <c r="B269" s="21" t="s">
        <v>98</v>
      </c>
      <c r="C269" s="21" t="s">
        <v>95</v>
      </c>
      <c r="D269" s="17" t="s">
        <v>331</v>
      </c>
      <c r="E269" s="21" t="s">
        <v>108</v>
      </c>
      <c r="F269" s="24">
        <v>13939.4</v>
      </c>
      <c r="G269" s="81">
        <v>4909.1000000000004</v>
      </c>
      <c r="H269" s="81"/>
      <c r="I269" s="24">
        <v>0</v>
      </c>
    </row>
    <row r="270" spans="1:9" ht="24" customHeight="1" x14ac:dyDescent="0.25">
      <c r="A270" s="12" t="s">
        <v>172</v>
      </c>
      <c r="B270" s="67" t="s">
        <v>98</v>
      </c>
      <c r="C270" s="67" t="s">
        <v>95</v>
      </c>
      <c r="D270" s="20" t="s">
        <v>319</v>
      </c>
      <c r="E270" s="38"/>
      <c r="F270" s="24">
        <f>F271</f>
        <v>5688.5</v>
      </c>
      <c r="G270" s="81">
        <f>G271</f>
        <v>0</v>
      </c>
      <c r="H270" s="81"/>
      <c r="I270" s="24">
        <f>I271</f>
        <v>204.8</v>
      </c>
    </row>
    <row r="271" spans="1:9" ht="46.5" customHeight="1" x14ac:dyDescent="0.25">
      <c r="A271" s="9" t="s">
        <v>332</v>
      </c>
      <c r="B271" s="67" t="s">
        <v>98</v>
      </c>
      <c r="C271" s="67" t="s">
        <v>95</v>
      </c>
      <c r="D271" s="17" t="s">
        <v>334</v>
      </c>
      <c r="E271" s="38"/>
      <c r="F271" s="24">
        <f>F272+F274</f>
        <v>5688.5</v>
      </c>
      <c r="G271" s="81">
        <f>G272+G274</f>
        <v>0</v>
      </c>
      <c r="H271" s="81">
        <f>H272+H274</f>
        <v>0</v>
      </c>
      <c r="I271" s="65">
        <f>I272+I274</f>
        <v>204.8</v>
      </c>
    </row>
    <row r="272" spans="1:9" ht="55.5" customHeight="1" x14ac:dyDescent="0.25">
      <c r="A272" s="9" t="s">
        <v>488</v>
      </c>
      <c r="B272" s="21" t="s">
        <v>98</v>
      </c>
      <c r="C272" s="21" t="s">
        <v>95</v>
      </c>
      <c r="D272" s="17" t="s">
        <v>335</v>
      </c>
      <c r="E272" s="38"/>
      <c r="F272" s="24">
        <f>F273</f>
        <v>88.5</v>
      </c>
      <c r="G272" s="81">
        <f t="shared" ref="G272:I272" si="57">G273</f>
        <v>0</v>
      </c>
      <c r="H272" s="81">
        <f t="shared" si="57"/>
        <v>0</v>
      </c>
      <c r="I272" s="65">
        <f t="shared" si="57"/>
        <v>0</v>
      </c>
    </row>
    <row r="273" spans="1:9" ht="43.5" customHeight="1" x14ac:dyDescent="0.25">
      <c r="A273" s="11" t="s">
        <v>39</v>
      </c>
      <c r="B273" s="21" t="s">
        <v>98</v>
      </c>
      <c r="C273" s="21" t="s">
        <v>95</v>
      </c>
      <c r="D273" s="17" t="s">
        <v>335</v>
      </c>
      <c r="E273" s="38">
        <v>240</v>
      </c>
      <c r="F273" s="24">
        <v>88.5</v>
      </c>
      <c r="G273" s="81">
        <v>0</v>
      </c>
      <c r="H273" s="81"/>
      <c r="I273" s="24">
        <v>0</v>
      </c>
    </row>
    <row r="274" spans="1:9" ht="33" customHeight="1" x14ac:dyDescent="0.25">
      <c r="A274" s="9" t="s">
        <v>333</v>
      </c>
      <c r="B274" s="21" t="s">
        <v>98</v>
      </c>
      <c r="C274" s="21" t="s">
        <v>95</v>
      </c>
      <c r="D274" s="17" t="s">
        <v>336</v>
      </c>
      <c r="E274" s="38"/>
      <c r="F274" s="56">
        <f>F275</f>
        <v>5600</v>
      </c>
      <c r="G274" s="56">
        <f t="shared" ref="G274:I274" si="58">G275</f>
        <v>0</v>
      </c>
      <c r="H274" s="56">
        <f t="shared" si="58"/>
        <v>0</v>
      </c>
      <c r="I274" s="56">
        <f t="shared" si="58"/>
        <v>204.8</v>
      </c>
    </row>
    <row r="275" spans="1:9" ht="42" customHeight="1" x14ac:dyDescent="0.25">
      <c r="A275" s="11" t="s">
        <v>39</v>
      </c>
      <c r="B275" s="21" t="s">
        <v>98</v>
      </c>
      <c r="C275" s="21" t="s">
        <v>95</v>
      </c>
      <c r="D275" s="17" t="s">
        <v>336</v>
      </c>
      <c r="E275" s="21" t="s">
        <v>108</v>
      </c>
      <c r="F275" s="24">
        <v>5600</v>
      </c>
      <c r="G275" s="81">
        <v>0</v>
      </c>
      <c r="H275" s="81">
        <f t="shared" ref="H275" si="59">H277</f>
        <v>0</v>
      </c>
      <c r="I275" s="24">
        <v>204.8</v>
      </c>
    </row>
    <row r="276" spans="1:9" x14ac:dyDescent="0.25">
      <c r="A276" s="11" t="s">
        <v>46</v>
      </c>
      <c r="B276" s="21" t="s">
        <v>98</v>
      </c>
      <c r="C276" s="21" t="s">
        <v>96</v>
      </c>
      <c r="D276" s="17"/>
      <c r="E276" s="21"/>
      <c r="F276" s="24">
        <f>F277</f>
        <v>7763.9000000000005</v>
      </c>
      <c r="G276" s="81">
        <f>G277</f>
        <v>6473.5999999999995</v>
      </c>
      <c r="H276" s="81"/>
      <c r="I276" s="24">
        <f>I277</f>
        <v>5383.5999999999995</v>
      </c>
    </row>
    <row r="277" spans="1:9" s="69" customFormat="1" ht="28.5" customHeight="1" x14ac:dyDescent="0.25">
      <c r="A277" s="12" t="s">
        <v>184</v>
      </c>
      <c r="B277" s="67" t="s">
        <v>98</v>
      </c>
      <c r="C277" s="67" t="s">
        <v>96</v>
      </c>
      <c r="D277" s="67" t="s">
        <v>120</v>
      </c>
      <c r="E277" s="67"/>
      <c r="F277" s="65">
        <f>F278+F286</f>
        <v>7763.9000000000005</v>
      </c>
      <c r="G277" s="81">
        <f>G278+G286</f>
        <v>6473.5999999999995</v>
      </c>
      <c r="H277" s="81">
        <f>H278+H286</f>
        <v>0</v>
      </c>
      <c r="I277" s="65">
        <f>I278+I286</f>
        <v>5383.5999999999995</v>
      </c>
    </row>
    <row r="278" spans="1:9" ht="28.5" customHeight="1" x14ac:dyDescent="0.25">
      <c r="A278" s="19" t="s">
        <v>279</v>
      </c>
      <c r="B278" s="21" t="s">
        <v>98</v>
      </c>
      <c r="C278" s="21" t="s">
        <v>96</v>
      </c>
      <c r="D278" s="20" t="s">
        <v>512</v>
      </c>
      <c r="E278" s="21"/>
      <c r="F278" s="24">
        <f>F279</f>
        <v>635.6</v>
      </c>
      <c r="G278" s="81">
        <f t="shared" ref="G278:I278" si="60">G279</f>
        <v>0</v>
      </c>
      <c r="H278" s="81">
        <f t="shared" si="60"/>
        <v>0</v>
      </c>
      <c r="I278" s="24">
        <f t="shared" si="60"/>
        <v>0</v>
      </c>
    </row>
    <row r="279" spans="1:9" ht="39" customHeight="1" x14ac:dyDescent="0.25">
      <c r="A279" s="19" t="s">
        <v>338</v>
      </c>
      <c r="B279" s="21" t="s">
        <v>98</v>
      </c>
      <c r="C279" s="21" t="s">
        <v>96</v>
      </c>
      <c r="D279" s="20" t="s">
        <v>513</v>
      </c>
      <c r="E279" s="21"/>
      <c r="F279" s="24">
        <f>F280+F282+F284</f>
        <v>635.6</v>
      </c>
      <c r="G279" s="81">
        <f t="shared" ref="G279:I279" si="61">G280+G282+G284</f>
        <v>0</v>
      </c>
      <c r="H279" s="81">
        <f t="shared" si="61"/>
        <v>0</v>
      </c>
      <c r="I279" s="24">
        <f t="shared" si="61"/>
        <v>0</v>
      </c>
    </row>
    <row r="280" spans="1:9" ht="17.25" customHeight="1" x14ac:dyDescent="0.25">
      <c r="A280" s="19" t="s">
        <v>501</v>
      </c>
      <c r="B280" s="21" t="s">
        <v>98</v>
      </c>
      <c r="C280" s="21" t="s">
        <v>96</v>
      </c>
      <c r="D280" s="20" t="s">
        <v>514</v>
      </c>
      <c r="E280" s="21"/>
      <c r="F280" s="24">
        <f>F281</f>
        <v>83.6</v>
      </c>
      <c r="G280" s="81">
        <f>G281</f>
        <v>0</v>
      </c>
      <c r="H280" s="81"/>
      <c r="I280" s="24">
        <f>I281</f>
        <v>0</v>
      </c>
    </row>
    <row r="281" spans="1:9" ht="42.75" customHeight="1" x14ac:dyDescent="0.25">
      <c r="A281" s="11" t="s">
        <v>39</v>
      </c>
      <c r="B281" s="21" t="s">
        <v>98</v>
      </c>
      <c r="C281" s="21" t="s">
        <v>96</v>
      </c>
      <c r="D281" s="20" t="s">
        <v>514</v>
      </c>
      <c r="E281" s="21" t="s">
        <v>108</v>
      </c>
      <c r="F281" s="24">
        <v>83.6</v>
      </c>
      <c r="G281" s="81">
        <v>0</v>
      </c>
      <c r="H281" s="81">
        <v>235</v>
      </c>
      <c r="I281" s="24">
        <v>0</v>
      </c>
    </row>
    <row r="282" spans="1:9" ht="27.75" customHeight="1" x14ac:dyDescent="0.25">
      <c r="A282" s="11" t="s">
        <v>166</v>
      </c>
      <c r="B282" s="21" t="s">
        <v>98</v>
      </c>
      <c r="C282" s="21" t="s">
        <v>96</v>
      </c>
      <c r="D282" s="20" t="s">
        <v>515</v>
      </c>
      <c r="E282" s="21"/>
      <c r="F282" s="24">
        <f>F283</f>
        <v>480</v>
      </c>
      <c r="G282" s="81">
        <f t="shared" ref="G282:I282" si="62">G283</f>
        <v>0</v>
      </c>
      <c r="H282" s="81">
        <f t="shared" si="62"/>
        <v>0</v>
      </c>
      <c r="I282" s="24">
        <f t="shared" si="62"/>
        <v>0</v>
      </c>
    </row>
    <row r="283" spans="1:9" ht="40.5" customHeight="1" x14ac:dyDescent="0.25">
      <c r="A283" s="11" t="s">
        <v>39</v>
      </c>
      <c r="B283" s="21" t="s">
        <v>98</v>
      </c>
      <c r="C283" s="21" t="s">
        <v>96</v>
      </c>
      <c r="D283" s="20" t="s">
        <v>515</v>
      </c>
      <c r="E283" s="21" t="s">
        <v>108</v>
      </c>
      <c r="F283" s="24">
        <v>480</v>
      </c>
      <c r="G283" s="81">
        <v>0</v>
      </c>
      <c r="H283" s="81">
        <f t="shared" ref="G283:I284" si="63">H284</f>
        <v>0</v>
      </c>
      <c r="I283" s="24">
        <v>0</v>
      </c>
    </row>
    <row r="284" spans="1:9" ht="28.5" customHeight="1" x14ac:dyDescent="0.25">
      <c r="A284" s="11" t="s">
        <v>459</v>
      </c>
      <c r="B284" s="21" t="s">
        <v>98</v>
      </c>
      <c r="C284" s="21" t="s">
        <v>96</v>
      </c>
      <c r="D284" s="20" t="s">
        <v>516</v>
      </c>
      <c r="E284" s="21"/>
      <c r="F284" s="24">
        <f>F285</f>
        <v>72</v>
      </c>
      <c r="G284" s="81">
        <f t="shared" si="63"/>
        <v>0</v>
      </c>
      <c r="H284" s="81">
        <f t="shared" si="63"/>
        <v>0</v>
      </c>
      <c r="I284" s="24">
        <f t="shared" si="63"/>
        <v>0</v>
      </c>
    </row>
    <row r="285" spans="1:9" ht="43.5" customHeight="1" x14ac:dyDescent="0.25">
      <c r="A285" s="19" t="s">
        <v>10</v>
      </c>
      <c r="B285" s="21" t="s">
        <v>98</v>
      </c>
      <c r="C285" s="21" t="s">
        <v>96</v>
      </c>
      <c r="D285" s="20" t="s">
        <v>516</v>
      </c>
      <c r="E285" s="21" t="s">
        <v>108</v>
      </c>
      <c r="F285" s="24">
        <v>72</v>
      </c>
      <c r="G285" s="81">
        <v>0</v>
      </c>
      <c r="H285" s="81"/>
      <c r="I285" s="24">
        <v>0</v>
      </c>
    </row>
    <row r="286" spans="1:9" ht="17.25" customHeight="1" x14ac:dyDescent="0.25">
      <c r="A286" s="19" t="s">
        <v>172</v>
      </c>
      <c r="B286" s="67" t="s">
        <v>98</v>
      </c>
      <c r="C286" s="67" t="s">
        <v>96</v>
      </c>
      <c r="D286" s="20" t="s">
        <v>215</v>
      </c>
      <c r="E286" s="67"/>
      <c r="F286" s="65">
        <f>F287</f>
        <v>7128.3</v>
      </c>
      <c r="G286" s="81">
        <f>G287</f>
        <v>6473.5999999999995</v>
      </c>
      <c r="H286" s="81">
        <f t="shared" ref="H286" si="64">H287+H289</f>
        <v>0</v>
      </c>
      <c r="I286" s="65">
        <f>I287</f>
        <v>5383.5999999999995</v>
      </c>
    </row>
    <row r="287" spans="1:9" ht="42" customHeight="1" x14ac:dyDescent="0.25">
      <c r="A287" s="19" t="s">
        <v>339</v>
      </c>
      <c r="B287" s="67" t="s">
        <v>98</v>
      </c>
      <c r="C287" s="67" t="s">
        <v>96</v>
      </c>
      <c r="D287" s="20" t="s">
        <v>342</v>
      </c>
      <c r="E287" s="67"/>
      <c r="F287" s="65">
        <f>F288+F293+F295+F297+F299+F301</f>
        <v>7128.3</v>
      </c>
      <c r="G287" s="81">
        <f t="shared" ref="G287:I287" si="65">G288+G293+G295+G297+G299+G301</f>
        <v>6473.5999999999995</v>
      </c>
      <c r="H287" s="81">
        <f t="shared" si="65"/>
        <v>0</v>
      </c>
      <c r="I287" s="65">
        <f t="shared" si="65"/>
        <v>5383.5999999999995</v>
      </c>
    </row>
    <row r="288" spans="1:9" ht="53.25" customHeight="1" x14ac:dyDescent="0.25">
      <c r="A288" s="12" t="s">
        <v>340</v>
      </c>
      <c r="B288" s="21" t="s">
        <v>98</v>
      </c>
      <c r="C288" s="21" t="s">
        <v>96</v>
      </c>
      <c r="D288" s="20" t="s">
        <v>517</v>
      </c>
      <c r="E288" s="21"/>
      <c r="F288" s="24">
        <f>F289+F291</f>
        <v>604.6</v>
      </c>
      <c r="G288" s="81">
        <f t="shared" ref="G288:I288" si="66">G289+G291</f>
        <v>604.6</v>
      </c>
      <c r="H288" s="81">
        <f t="shared" si="66"/>
        <v>0</v>
      </c>
      <c r="I288" s="24">
        <f t="shared" si="66"/>
        <v>604.6</v>
      </c>
    </row>
    <row r="289" spans="1:10" ht="41.25" customHeight="1" x14ac:dyDescent="0.25">
      <c r="A289" s="12" t="s">
        <v>170</v>
      </c>
      <c r="B289" s="21" t="s">
        <v>98</v>
      </c>
      <c r="C289" s="21" t="s">
        <v>96</v>
      </c>
      <c r="D289" s="20" t="s">
        <v>517</v>
      </c>
      <c r="E289" s="21"/>
      <c r="F289" s="24">
        <f>F290</f>
        <v>239.9</v>
      </c>
      <c r="G289" s="81">
        <f t="shared" ref="G289:I289" si="67">G290</f>
        <v>239.9</v>
      </c>
      <c r="H289" s="81">
        <f t="shared" si="67"/>
        <v>0</v>
      </c>
      <c r="I289" s="24">
        <f t="shared" si="67"/>
        <v>239.9</v>
      </c>
    </row>
    <row r="290" spans="1:10" ht="18" customHeight="1" x14ac:dyDescent="0.25">
      <c r="A290" s="12" t="s">
        <v>50</v>
      </c>
      <c r="B290" s="21" t="s">
        <v>98</v>
      </c>
      <c r="C290" s="21" t="s">
        <v>96</v>
      </c>
      <c r="D290" s="20" t="s">
        <v>517</v>
      </c>
      <c r="E290" s="21" t="s">
        <v>122</v>
      </c>
      <c r="F290" s="24">
        <v>239.9</v>
      </c>
      <c r="G290" s="81">
        <v>239.9</v>
      </c>
      <c r="H290" s="81"/>
      <c r="I290" s="24">
        <v>239.9</v>
      </c>
    </row>
    <row r="291" spans="1:10" ht="42.75" customHeight="1" x14ac:dyDescent="0.25">
      <c r="A291" s="12" t="s">
        <v>7</v>
      </c>
      <c r="B291" s="21" t="s">
        <v>98</v>
      </c>
      <c r="C291" s="21" t="s">
        <v>96</v>
      </c>
      <c r="D291" s="20" t="s">
        <v>344</v>
      </c>
      <c r="E291" s="21"/>
      <c r="F291" s="24">
        <f>F292</f>
        <v>364.7</v>
      </c>
      <c r="G291" s="81">
        <f>G292</f>
        <v>364.7</v>
      </c>
      <c r="H291" s="81"/>
      <c r="I291" s="24">
        <f>I292</f>
        <v>364.7</v>
      </c>
    </row>
    <row r="292" spans="1:10" ht="18.75" customHeight="1" x14ac:dyDescent="0.25">
      <c r="A292" s="12" t="s">
        <v>50</v>
      </c>
      <c r="B292" s="21" t="s">
        <v>98</v>
      </c>
      <c r="C292" s="21" t="s">
        <v>96</v>
      </c>
      <c r="D292" s="20" t="s">
        <v>344</v>
      </c>
      <c r="E292" s="21" t="s">
        <v>122</v>
      </c>
      <c r="F292" s="24">
        <v>364.7</v>
      </c>
      <c r="G292" s="81">
        <v>364.7</v>
      </c>
      <c r="H292" s="81"/>
      <c r="I292" s="24">
        <v>364.7</v>
      </c>
    </row>
    <row r="293" spans="1:10" ht="18.75" customHeight="1" x14ac:dyDescent="0.25">
      <c r="A293" s="19" t="s">
        <v>160</v>
      </c>
      <c r="B293" s="21" t="s">
        <v>98</v>
      </c>
      <c r="C293" s="21" t="s">
        <v>96</v>
      </c>
      <c r="D293" s="20" t="s">
        <v>345</v>
      </c>
      <c r="E293" s="21"/>
      <c r="F293" s="24">
        <f>F294</f>
        <v>198</v>
      </c>
      <c r="G293" s="81">
        <v>0</v>
      </c>
      <c r="H293" s="81"/>
      <c r="I293" s="24">
        <v>0</v>
      </c>
    </row>
    <row r="294" spans="1:10" ht="43.5" customHeight="1" x14ac:dyDescent="0.25">
      <c r="A294" s="19" t="s">
        <v>10</v>
      </c>
      <c r="B294" s="21" t="s">
        <v>98</v>
      </c>
      <c r="C294" s="21" t="s">
        <v>96</v>
      </c>
      <c r="D294" s="20" t="s">
        <v>345</v>
      </c>
      <c r="E294" s="21" t="s">
        <v>108</v>
      </c>
      <c r="F294" s="24">
        <v>198</v>
      </c>
      <c r="G294" s="81">
        <v>0</v>
      </c>
      <c r="H294" s="81"/>
      <c r="I294" s="24">
        <v>0</v>
      </c>
    </row>
    <row r="295" spans="1:10" ht="27.75" customHeight="1" x14ac:dyDescent="0.25">
      <c r="A295" s="19" t="s">
        <v>161</v>
      </c>
      <c r="B295" s="21" t="s">
        <v>98</v>
      </c>
      <c r="C295" s="21" t="s">
        <v>96</v>
      </c>
      <c r="D295" s="20" t="s">
        <v>343</v>
      </c>
      <c r="E295" s="21"/>
      <c r="F295" s="24">
        <f>F296</f>
        <v>1652.8</v>
      </c>
      <c r="G295" s="81">
        <f>G296</f>
        <v>633.29999999999995</v>
      </c>
      <c r="H295" s="81"/>
      <c r="I295" s="24">
        <f>I296</f>
        <v>546.29999999999995</v>
      </c>
    </row>
    <row r="296" spans="1:10" ht="38.25" x14ac:dyDescent="0.25">
      <c r="A296" s="19" t="s">
        <v>10</v>
      </c>
      <c r="B296" s="21" t="s">
        <v>98</v>
      </c>
      <c r="C296" s="21" t="s">
        <v>96</v>
      </c>
      <c r="D296" s="20" t="s">
        <v>343</v>
      </c>
      <c r="E296" s="21" t="s">
        <v>108</v>
      </c>
      <c r="F296" s="56">
        <v>1652.8</v>
      </c>
      <c r="G296" s="81">
        <v>633.29999999999995</v>
      </c>
      <c r="H296" s="81"/>
      <c r="I296" s="24">
        <v>546.29999999999995</v>
      </c>
      <c r="J296" s="61">
        <v>201.2</v>
      </c>
    </row>
    <row r="297" spans="1:10" ht="25.5" x14ac:dyDescent="0.25">
      <c r="A297" s="19" t="s">
        <v>167</v>
      </c>
      <c r="B297" s="21" t="s">
        <v>98</v>
      </c>
      <c r="C297" s="21" t="s">
        <v>96</v>
      </c>
      <c r="D297" s="20" t="s">
        <v>346</v>
      </c>
      <c r="E297" s="21"/>
      <c r="F297" s="24">
        <f t="shared" ref="F297:G297" si="68">F298</f>
        <v>927.8</v>
      </c>
      <c r="G297" s="81">
        <f t="shared" si="68"/>
        <v>515.5</v>
      </c>
      <c r="H297" s="81"/>
      <c r="I297" s="24">
        <f>I298</f>
        <v>0</v>
      </c>
    </row>
    <row r="298" spans="1:10" ht="42" customHeight="1" x14ac:dyDescent="0.25">
      <c r="A298" s="19" t="s">
        <v>10</v>
      </c>
      <c r="B298" s="21" t="s">
        <v>98</v>
      </c>
      <c r="C298" s="21" t="s">
        <v>96</v>
      </c>
      <c r="D298" s="20" t="s">
        <v>346</v>
      </c>
      <c r="E298" s="21" t="s">
        <v>108</v>
      </c>
      <c r="F298" s="24">
        <v>927.8</v>
      </c>
      <c r="G298" s="81">
        <v>515.5</v>
      </c>
      <c r="H298" s="81">
        <v>3257.5</v>
      </c>
      <c r="I298" s="24">
        <v>0</v>
      </c>
    </row>
    <row r="299" spans="1:10" ht="29.25" customHeight="1" x14ac:dyDescent="0.25">
      <c r="A299" s="19" t="s">
        <v>144</v>
      </c>
      <c r="B299" s="21" t="s">
        <v>98</v>
      </c>
      <c r="C299" s="21" t="s">
        <v>96</v>
      </c>
      <c r="D299" s="20" t="s">
        <v>347</v>
      </c>
      <c r="E299" s="21"/>
      <c r="F299" s="24">
        <f>F300</f>
        <v>3257.5</v>
      </c>
      <c r="G299" s="81">
        <f>G300</f>
        <v>3257.5</v>
      </c>
      <c r="H299" s="81"/>
      <c r="I299" s="24">
        <f>I300</f>
        <v>3257.5</v>
      </c>
    </row>
    <row r="300" spans="1:10" ht="29.25" customHeight="1" x14ac:dyDescent="0.25">
      <c r="A300" s="19" t="s">
        <v>10</v>
      </c>
      <c r="B300" s="21" t="s">
        <v>98</v>
      </c>
      <c r="C300" s="21" t="s">
        <v>96</v>
      </c>
      <c r="D300" s="20" t="s">
        <v>347</v>
      </c>
      <c r="E300" s="21" t="s">
        <v>108</v>
      </c>
      <c r="F300" s="24">
        <v>3257.5</v>
      </c>
      <c r="G300" s="81">
        <v>3257.5</v>
      </c>
      <c r="H300" s="81"/>
      <c r="I300" s="24">
        <v>3257.5</v>
      </c>
    </row>
    <row r="301" spans="1:10" ht="29.25" customHeight="1" x14ac:dyDescent="0.25">
      <c r="A301" s="19" t="s">
        <v>341</v>
      </c>
      <c r="B301" s="21" t="s">
        <v>98</v>
      </c>
      <c r="C301" s="21" t="s">
        <v>96</v>
      </c>
      <c r="D301" s="20" t="s">
        <v>348</v>
      </c>
      <c r="E301" s="21"/>
      <c r="F301" s="24">
        <f>F302</f>
        <v>487.6</v>
      </c>
      <c r="G301" s="81">
        <f>G302</f>
        <v>1462.7</v>
      </c>
      <c r="H301" s="81"/>
      <c r="I301" s="24">
        <f>I302</f>
        <v>975.2</v>
      </c>
    </row>
    <row r="302" spans="1:10" ht="41.25" customHeight="1" x14ac:dyDescent="0.25">
      <c r="A302" s="19" t="s">
        <v>10</v>
      </c>
      <c r="B302" s="21" t="s">
        <v>98</v>
      </c>
      <c r="C302" s="21" t="s">
        <v>96</v>
      </c>
      <c r="D302" s="20" t="s">
        <v>348</v>
      </c>
      <c r="E302" s="21" t="s">
        <v>108</v>
      </c>
      <c r="F302" s="24">
        <v>487.6</v>
      </c>
      <c r="G302" s="81">
        <v>1462.7</v>
      </c>
      <c r="H302" s="81"/>
      <c r="I302" s="24">
        <v>975.2</v>
      </c>
    </row>
    <row r="303" spans="1:10" ht="28.5" customHeight="1" x14ac:dyDescent="0.25">
      <c r="A303" s="19" t="s">
        <v>460</v>
      </c>
      <c r="B303" s="21" t="s">
        <v>98</v>
      </c>
      <c r="C303" s="21" t="s">
        <v>98</v>
      </c>
      <c r="D303" s="20"/>
      <c r="E303" s="21"/>
      <c r="F303" s="24">
        <v>0</v>
      </c>
      <c r="G303" s="81">
        <v>0</v>
      </c>
      <c r="H303" s="81"/>
      <c r="I303" s="24">
        <v>0</v>
      </c>
    </row>
    <row r="304" spans="1:10" x14ac:dyDescent="0.25">
      <c r="A304" s="16" t="s">
        <v>47</v>
      </c>
      <c r="B304" s="27" t="s">
        <v>99</v>
      </c>
      <c r="C304" s="27" t="s">
        <v>94</v>
      </c>
      <c r="D304" s="27"/>
      <c r="E304" s="27"/>
      <c r="F304" s="28">
        <f>F305+F313</f>
        <v>491.6</v>
      </c>
      <c r="G304" s="82">
        <f>G305+G313</f>
        <v>452.1</v>
      </c>
      <c r="H304" s="82">
        <f>H305+H313</f>
        <v>0</v>
      </c>
      <c r="I304" s="28">
        <f>I305+I313</f>
        <v>447.8</v>
      </c>
    </row>
    <row r="305" spans="1:9" ht="33" customHeight="1" x14ac:dyDescent="0.25">
      <c r="A305" s="12" t="s">
        <v>48</v>
      </c>
      <c r="B305" s="21" t="s">
        <v>99</v>
      </c>
      <c r="C305" s="21" t="s">
        <v>96</v>
      </c>
      <c r="D305" s="21"/>
      <c r="E305" s="21"/>
      <c r="F305" s="24">
        <f>F308</f>
        <v>411.8</v>
      </c>
      <c r="G305" s="81">
        <f>G308</f>
        <v>372.3</v>
      </c>
      <c r="H305" s="81">
        <f>H308</f>
        <v>0</v>
      </c>
      <c r="I305" s="24">
        <f>I308</f>
        <v>368</v>
      </c>
    </row>
    <row r="306" spans="1:9" ht="69.75" customHeight="1" x14ac:dyDescent="0.25">
      <c r="A306" s="12" t="s">
        <v>219</v>
      </c>
      <c r="B306" s="67" t="s">
        <v>99</v>
      </c>
      <c r="C306" s="67" t="s">
        <v>96</v>
      </c>
      <c r="D306" s="67" t="s">
        <v>349</v>
      </c>
      <c r="E306" s="67"/>
      <c r="F306" s="65">
        <f>F308</f>
        <v>411.8</v>
      </c>
      <c r="G306" s="81">
        <f t="shared" ref="G306:I306" si="69">G308</f>
        <v>372.3</v>
      </c>
      <c r="H306" s="81">
        <f t="shared" si="69"/>
        <v>0</v>
      </c>
      <c r="I306" s="65">
        <f t="shared" si="69"/>
        <v>368</v>
      </c>
    </row>
    <row r="307" spans="1:9" ht="17.25" customHeight="1" x14ac:dyDescent="0.25">
      <c r="A307" s="12" t="s">
        <v>172</v>
      </c>
      <c r="B307" s="67" t="s">
        <v>350</v>
      </c>
      <c r="C307" s="67" t="s">
        <v>96</v>
      </c>
      <c r="D307" s="67" t="s">
        <v>222</v>
      </c>
      <c r="E307" s="67"/>
      <c r="F307" s="65">
        <f>F308</f>
        <v>411.8</v>
      </c>
      <c r="G307" s="81">
        <f t="shared" ref="G307:I307" si="70">G308</f>
        <v>372.3</v>
      </c>
      <c r="H307" s="81">
        <f t="shared" si="70"/>
        <v>0</v>
      </c>
      <c r="I307" s="65">
        <f t="shared" si="70"/>
        <v>368</v>
      </c>
    </row>
    <row r="308" spans="1:9" ht="80.25" customHeight="1" x14ac:dyDescent="0.25">
      <c r="A308" s="37" t="s">
        <v>187</v>
      </c>
      <c r="B308" s="21" t="s">
        <v>99</v>
      </c>
      <c r="C308" s="21" t="s">
        <v>96</v>
      </c>
      <c r="D308" s="21" t="s">
        <v>223</v>
      </c>
      <c r="E308" s="21"/>
      <c r="F308" s="24">
        <f>F309</f>
        <v>411.8</v>
      </c>
      <c r="G308" s="81">
        <f t="shared" ref="G308:I309" si="71">G309</f>
        <v>372.3</v>
      </c>
      <c r="H308" s="81">
        <f t="shared" si="71"/>
        <v>0</v>
      </c>
      <c r="I308" s="24">
        <f t="shared" si="71"/>
        <v>368</v>
      </c>
    </row>
    <row r="309" spans="1:9" ht="53.25" customHeight="1" x14ac:dyDescent="0.25">
      <c r="A309" s="68" t="s">
        <v>351</v>
      </c>
      <c r="B309" s="21" t="s">
        <v>99</v>
      </c>
      <c r="C309" s="21" t="s">
        <v>96</v>
      </c>
      <c r="D309" s="21" t="s">
        <v>352</v>
      </c>
      <c r="E309" s="21"/>
      <c r="F309" s="24">
        <f>F310</f>
        <v>411.8</v>
      </c>
      <c r="G309" s="81">
        <f t="shared" si="71"/>
        <v>372.3</v>
      </c>
      <c r="H309" s="81">
        <f t="shared" si="71"/>
        <v>0</v>
      </c>
      <c r="I309" s="24">
        <f t="shared" si="71"/>
        <v>368</v>
      </c>
    </row>
    <row r="310" spans="1:9" x14ac:dyDescent="0.25">
      <c r="A310" s="9" t="s">
        <v>49</v>
      </c>
      <c r="B310" s="21" t="s">
        <v>99</v>
      </c>
      <c r="C310" s="21" t="s">
        <v>96</v>
      </c>
      <c r="D310" s="21" t="s">
        <v>352</v>
      </c>
      <c r="E310" s="21"/>
      <c r="F310" s="24">
        <f>F311+F312</f>
        <v>411.8</v>
      </c>
      <c r="G310" s="81">
        <f>G311+G312</f>
        <v>372.3</v>
      </c>
      <c r="H310" s="81">
        <f>H311+H312</f>
        <v>0</v>
      </c>
      <c r="I310" s="24">
        <f>I311+I312</f>
        <v>368</v>
      </c>
    </row>
    <row r="311" spans="1:9" ht="43.5" customHeight="1" x14ac:dyDescent="0.25">
      <c r="A311" s="9" t="s">
        <v>10</v>
      </c>
      <c r="B311" s="21" t="s">
        <v>99</v>
      </c>
      <c r="C311" s="21" t="s">
        <v>96</v>
      </c>
      <c r="D311" s="21" t="s">
        <v>352</v>
      </c>
      <c r="E311" s="21">
        <v>240</v>
      </c>
      <c r="F311" s="24">
        <v>378.8</v>
      </c>
      <c r="G311" s="81">
        <v>339.3</v>
      </c>
      <c r="H311" s="81"/>
      <c r="I311" s="24">
        <v>335</v>
      </c>
    </row>
    <row r="312" spans="1:9" x14ac:dyDescent="0.25">
      <c r="A312" s="9" t="s">
        <v>50</v>
      </c>
      <c r="B312" s="21" t="s">
        <v>99</v>
      </c>
      <c r="C312" s="21" t="s">
        <v>96</v>
      </c>
      <c r="D312" s="21" t="s">
        <v>352</v>
      </c>
      <c r="E312" s="21" t="s">
        <v>122</v>
      </c>
      <c r="F312" s="24">
        <v>33</v>
      </c>
      <c r="G312" s="81">
        <v>33</v>
      </c>
      <c r="H312" s="81">
        <f>H313</f>
        <v>0</v>
      </c>
      <c r="I312" s="24">
        <v>33</v>
      </c>
    </row>
    <row r="313" spans="1:9" ht="25.5" x14ac:dyDescent="0.25">
      <c r="A313" s="12" t="s">
        <v>51</v>
      </c>
      <c r="B313" s="21" t="s">
        <v>99</v>
      </c>
      <c r="C313" s="21" t="s">
        <v>98</v>
      </c>
      <c r="D313" s="21"/>
      <c r="E313" s="21"/>
      <c r="F313" s="24">
        <f>F314</f>
        <v>79.8</v>
      </c>
      <c r="G313" s="81">
        <f t="shared" ref="G313:I313" si="72">G314</f>
        <v>79.8</v>
      </c>
      <c r="H313" s="81">
        <f t="shared" si="72"/>
        <v>0</v>
      </c>
      <c r="I313" s="24">
        <f t="shared" si="72"/>
        <v>79.8</v>
      </c>
    </row>
    <row r="314" spans="1:9" ht="72" customHeight="1" x14ac:dyDescent="0.25">
      <c r="A314" s="12" t="s">
        <v>219</v>
      </c>
      <c r="B314" s="67" t="s">
        <v>99</v>
      </c>
      <c r="C314" s="67" t="s">
        <v>98</v>
      </c>
      <c r="D314" s="67" t="s">
        <v>221</v>
      </c>
      <c r="E314" s="21"/>
      <c r="F314" s="24">
        <f>F315</f>
        <v>79.8</v>
      </c>
      <c r="G314" s="81">
        <f t="shared" ref="G314:I314" si="73">G315</f>
        <v>79.8</v>
      </c>
      <c r="H314" s="81">
        <f t="shared" si="73"/>
        <v>0</v>
      </c>
      <c r="I314" s="24">
        <f t="shared" si="73"/>
        <v>79.8</v>
      </c>
    </row>
    <row r="315" spans="1:9" ht="20.25" customHeight="1" x14ac:dyDescent="0.25">
      <c r="A315" s="12" t="s">
        <v>172</v>
      </c>
      <c r="B315" s="67" t="s">
        <v>99</v>
      </c>
      <c r="C315" s="67" t="s">
        <v>98</v>
      </c>
      <c r="D315" s="21" t="s">
        <v>222</v>
      </c>
      <c r="E315" s="21"/>
      <c r="F315" s="24">
        <f>F316</f>
        <v>79.8</v>
      </c>
      <c r="G315" s="81">
        <f t="shared" ref="G315:I315" si="74">G316</f>
        <v>79.8</v>
      </c>
      <c r="H315" s="81">
        <f t="shared" si="74"/>
        <v>0</v>
      </c>
      <c r="I315" s="24">
        <f t="shared" si="74"/>
        <v>79.8</v>
      </c>
    </row>
    <row r="316" spans="1:9" ht="84" customHeight="1" x14ac:dyDescent="0.25">
      <c r="A316" s="37" t="s">
        <v>187</v>
      </c>
      <c r="B316" s="67" t="s">
        <v>99</v>
      </c>
      <c r="C316" s="67" t="s">
        <v>98</v>
      </c>
      <c r="D316" s="29" t="s">
        <v>223</v>
      </c>
      <c r="E316" s="21"/>
      <c r="F316" s="24">
        <f>F317</f>
        <v>79.8</v>
      </c>
      <c r="G316" s="81">
        <f t="shared" ref="G316:I316" si="75">G317</f>
        <v>79.8</v>
      </c>
      <c r="H316" s="81">
        <f t="shared" si="75"/>
        <v>0</v>
      </c>
      <c r="I316" s="24">
        <f t="shared" si="75"/>
        <v>79.8</v>
      </c>
    </row>
    <row r="317" spans="1:9" s="5" customFormat="1" ht="147" customHeight="1" x14ac:dyDescent="0.25">
      <c r="A317" s="12" t="s">
        <v>52</v>
      </c>
      <c r="B317" s="21" t="s">
        <v>99</v>
      </c>
      <c r="C317" s="21" t="s">
        <v>98</v>
      </c>
      <c r="D317" s="21" t="s">
        <v>353</v>
      </c>
      <c r="E317" s="21"/>
      <c r="F317" s="24">
        <f>F318</f>
        <v>79.8</v>
      </c>
      <c r="G317" s="81">
        <f>G318</f>
        <v>79.8</v>
      </c>
      <c r="H317" s="81">
        <f>H318</f>
        <v>0</v>
      </c>
      <c r="I317" s="24">
        <f>I318</f>
        <v>79.8</v>
      </c>
    </row>
    <row r="318" spans="1:9" ht="38.25" x14ac:dyDescent="0.25">
      <c r="A318" s="12" t="s">
        <v>24</v>
      </c>
      <c r="B318" s="21" t="s">
        <v>99</v>
      </c>
      <c r="C318" s="21" t="s">
        <v>98</v>
      </c>
      <c r="D318" s="21" t="s">
        <v>353</v>
      </c>
      <c r="E318" s="21">
        <v>240</v>
      </c>
      <c r="F318" s="24">
        <v>79.8</v>
      </c>
      <c r="G318" s="81">
        <v>79.8</v>
      </c>
      <c r="H318" s="81"/>
      <c r="I318" s="24">
        <v>79.8</v>
      </c>
    </row>
    <row r="319" spans="1:9" x14ac:dyDescent="0.25">
      <c r="A319" s="16" t="s">
        <v>53</v>
      </c>
      <c r="B319" s="27" t="s">
        <v>102</v>
      </c>
      <c r="C319" s="27" t="s">
        <v>94</v>
      </c>
      <c r="D319" s="27"/>
      <c r="E319" s="27"/>
      <c r="F319" s="28">
        <f>F320+F336+F371+F388+F398</f>
        <v>167548.6</v>
      </c>
      <c r="G319" s="30">
        <f>G320+G336+G371+G388+G398</f>
        <v>158277.5</v>
      </c>
      <c r="H319" s="82" t="e">
        <f>H320+H336+H371+H388+H398</f>
        <v>#REF!</v>
      </c>
      <c r="I319" s="28">
        <f>I320+I336+I371+I388+I398</f>
        <v>151369.4</v>
      </c>
    </row>
    <row r="320" spans="1:9" x14ac:dyDescent="0.25">
      <c r="A320" s="12" t="s">
        <v>54</v>
      </c>
      <c r="B320" s="21" t="s">
        <v>102</v>
      </c>
      <c r="C320" s="21" t="s">
        <v>93</v>
      </c>
      <c r="D320" s="21"/>
      <c r="E320" s="21"/>
      <c r="F320" s="26">
        <f t="shared" ref="F320:I320" si="76">F321</f>
        <v>44534.8</v>
      </c>
      <c r="G320" s="56">
        <f t="shared" si="76"/>
        <v>30182.400000000001</v>
      </c>
      <c r="H320" s="26">
        <f t="shared" si="76"/>
        <v>0</v>
      </c>
      <c r="I320" s="26">
        <f t="shared" si="76"/>
        <v>30602.400000000001</v>
      </c>
    </row>
    <row r="321" spans="1:11" ht="41.25" customHeight="1" x14ac:dyDescent="0.25">
      <c r="A321" s="12" t="s">
        <v>265</v>
      </c>
      <c r="B321" s="67" t="s">
        <v>102</v>
      </c>
      <c r="C321" s="67" t="s">
        <v>93</v>
      </c>
      <c r="D321" s="67" t="s">
        <v>109</v>
      </c>
      <c r="E321" s="21"/>
      <c r="F321" s="24">
        <f>F322+F328</f>
        <v>44534.8</v>
      </c>
      <c r="G321" s="81">
        <f t="shared" ref="G321:I321" si="77">G322+G328</f>
        <v>30182.400000000001</v>
      </c>
      <c r="H321" s="81">
        <f t="shared" si="77"/>
        <v>0</v>
      </c>
      <c r="I321" s="24">
        <f t="shared" si="77"/>
        <v>30602.400000000001</v>
      </c>
    </row>
    <row r="322" spans="1:11" ht="29.25" customHeight="1" x14ac:dyDescent="0.25">
      <c r="A322" s="7" t="s">
        <v>354</v>
      </c>
      <c r="B322" s="67" t="s">
        <v>102</v>
      </c>
      <c r="C322" s="67" t="s">
        <v>93</v>
      </c>
      <c r="D322" s="17" t="s">
        <v>114</v>
      </c>
      <c r="E322" s="21"/>
      <c r="F322" s="24">
        <f>F323</f>
        <v>14307.4</v>
      </c>
      <c r="G322" s="81">
        <f t="shared" ref="G322:I322" si="78">G323</f>
        <v>375</v>
      </c>
      <c r="H322" s="81">
        <f t="shared" si="78"/>
        <v>0</v>
      </c>
      <c r="I322" s="62">
        <f t="shared" si="78"/>
        <v>375</v>
      </c>
    </row>
    <row r="323" spans="1:11" ht="45" customHeight="1" x14ac:dyDescent="0.25">
      <c r="A323" s="22" t="s">
        <v>355</v>
      </c>
      <c r="B323" s="67" t="s">
        <v>102</v>
      </c>
      <c r="C323" s="67" t="s">
        <v>93</v>
      </c>
      <c r="D323" s="17" t="s">
        <v>115</v>
      </c>
      <c r="E323" s="21"/>
      <c r="F323" s="24">
        <f>F324+F326</f>
        <v>14307.4</v>
      </c>
      <c r="G323" s="81">
        <f t="shared" ref="G323:I323" si="79">G324+G326</f>
        <v>375</v>
      </c>
      <c r="H323" s="81">
        <f t="shared" si="79"/>
        <v>0</v>
      </c>
      <c r="I323" s="24">
        <f t="shared" si="79"/>
        <v>375</v>
      </c>
    </row>
    <row r="324" spans="1:11" ht="69" customHeight="1" x14ac:dyDescent="0.25">
      <c r="A324" s="22" t="s">
        <v>356</v>
      </c>
      <c r="B324" s="21" t="s">
        <v>102</v>
      </c>
      <c r="C324" s="21" t="s">
        <v>93</v>
      </c>
      <c r="D324" s="17" t="s">
        <v>169</v>
      </c>
      <c r="E324" s="21"/>
      <c r="F324" s="24">
        <f>F325</f>
        <v>13932.4</v>
      </c>
      <c r="G324" s="81">
        <f t="shared" ref="G324:I324" si="80">G325</f>
        <v>0</v>
      </c>
      <c r="H324" s="81">
        <f t="shared" si="80"/>
        <v>0</v>
      </c>
      <c r="I324" s="24">
        <f t="shared" si="80"/>
        <v>0</v>
      </c>
    </row>
    <row r="325" spans="1:11" x14ac:dyDescent="0.25">
      <c r="A325" s="7" t="s">
        <v>50</v>
      </c>
      <c r="B325" s="21" t="s">
        <v>102</v>
      </c>
      <c r="C325" s="21" t="s">
        <v>93</v>
      </c>
      <c r="D325" s="17" t="s">
        <v>169</v>
      </c>
      <c r="E325" s="21" t="s">
        <v>122</v>
      </c>
      <c r="F325" s="24">
        <v>13932.4</v>
      </c>
      <c r="G325" s="81">
        <v>0</v>
      </c>
      <c r="H325" s="81">
        <f>H327</f>
        <v>0</v>
      </c>
      <c r="I325" s="24">
        <v>0</v>
      </c>
    </row>
    <row r="326" spans="1:11" ht="80.25" customHeight="1" x14ac:dyDescent="0.25">
      <c r="A326" s="22" t="s">
        <v>490</v>
      </c>
      <c r="B326" s="21" t="s">
        <v>102</v>
      </c>
      <c r="C326" s="21" t="s">
        <v>93</v>
      </c>
      <c r="D326" s="17" t="s">
        <v>360</v>
      </c>
      <c r="E326" s="21"/>
      <c r="F326" s="24">
        <f>F327</f>
        <v>375</v>
      </c>
      <c r="G326" s="81">
        <f t="shared" ref="G326:I326" si="81">G327</f>
        <v>375</v>
      </c>
      <c r="H326" s="81">
        <f t="shared" si="81"/>
        <v>0</v>
      </c>
      <c r="I326" s="24">
        <f t="shared" si="81"/>
        <v>375</v>
      </c>
      <c r="J326" t="s">
        <v>491</v>
      </c>
    </row>
    <row r="327" spans="1:11" ht="17.25" customHeight="1" x14ac:dyDescent="0.25">
      <c r="A327" s="7" t="s">
        <v>50</v>
      </c>
      <c r="B327" s="21" t="s">
        <v>102</v>
      </c>
      <c r="C327" s="21" t="s">
        <v>93</v>
      </c>
      <c r="D327" s="17" t="s">
        <v>360</v>
      </c>
      <c r="E327" s="21" t="s">
        <v>122</v>
      </c>
      <c r="F327" s="24">
        <v>375</v>
      </c>
      <c r="G327" s="81">
        <v>375</v>
      </c>
      <c r="H327" s="81"/>
      <c r="I327" s="24">
        <v>375</v>
      </c>
    </row>
    <row r="328" spans="1:11" ht="18" customHeight="1" x14ac:dyDescent="0.25">
      <c r="A328" s="12" t="s">
        <v>172</v>
      </c>
      <c r="B328" s="21" t="s">
        <v>102</v>
      </c>
      <c r="C328" s="21" t="s">
        <v>93</v>
      </c>
      <c r="D328" s="21" t="s">
        <v>110</v>
      </c>
      <c r="E328" s="21"/>
      <c r="F328" s="24">
        <f>F329</f>
        <v>30227.4</v>
      </c>
      <c r="G328" s="81">
        <f>G329</f>
        <v>29807.4</v>
      </c>
      <c r="H328" s="81"/>
      <c r="I328" s="24">
        <f>I329</f>
        <v>30227.4</v>
      </c>
    </row>
    <row r="329" spans="1:11" ht="56.25" customHeight="1" x14ac:dyDescent="0.25">
      <c r="A329" s="22" t="s">
        <v>361</v>
      </c>
      <c r="B329" s="21" t="s">
        <v>102</v>
      </c>
      <c r="C329" s="21" t="s">
        <v>93</v>
      </c>
      <c r="D329" s="21" t="s">
        <v>362</v>
      </c>
      <c r="E329" s="21"/>
      <c r="F329" s="24">
        <f>F330+F332+F334</f>
        <v>30227.4</v>
      </c>
      <c r="G329" s="81">
        <f>G330+G332+G334</f>
        <v>29807.4</v>
      </c>
      <c r="H329" s="81">
        <f>H330+H332+H334</f>
        <v>0</v>
      </c>
      <c r="I329" s="24">
        <f>I330+I332+I334</f>
        <v>30227.4</v>
      </c>
    </row>
    <row r="330" spans="1:11" x14ac:dyDescent="0.25">
      <c r="A330" s="71" t="s">
        <v>55</v>
      </c>
      <c r="B330" s="21" t="s">
        <v>102</v>
      </c>
      <c r="C330" s="21" t="s">
        <v>93</v>
      </c>
      <c r="D330" s="23" t="s">
        <v>363</v>
      </c>
      <c r="E330" s="21"/>
      <c r="F330" s="24">
        <f>F331</f>
        <v>3250.4</v>
      </c>
      <c r="G330" s="81">
        <f>G331</f>
        <v>2830.4</v>
      </c>
      <c r="H330" s="81">
        <f t="shared" ref="H330" si="82">H331</f>
        <v>0</v>
      </c>
      <c r="I330" s="24">
        <f>I331</f>
        <v>3250.4</v>
      </c>
    </row>
    <row r="331" spans="1:11" x14ac:dyDescent="0.25">
      <c r="A331" s="7" t="s">
        <v>50</v>
      </c>
      <c r="B331" s="21" t="s">
        <v>102</v>
      </c>
      <c r="C331" s="21" t="s">
        <v>93</v>
      </c>
      <c r="D331" s="17" t="s">
        <v>363</v>
      </c>
      <c r="E331" s="21" t="s">
        <v>122</v>
      </c>
      <c r="F331" s="24">
        <v>3250.4</v>
      </c>
      <c r="G331" s="56">
        <v>2830.4</v>
      </c>
      <c r="H331" s="81">
        <f t="shared" ref="H331" si="83">H332</f>
        <v>0</v>
      </c>
      <c r="I331" s="24">
        <v>3250.4</v>
      </c>
      <c r="J331" s="77">
        <v>420</v>
      </c>
      <c r="K331" s="64"/>
    </row>
    <row r="332" spans="1:11" ht="57.75" customHeight="1" x14ac:dyDescent="0.25">
      <c r="A332" s="7" t="s">
        <v>7</v>
      </c>
      <c r="B332" s="21" t="s">
        <v>102</v>
      </c>
      <c r="C332" s="21" t="s">
        <v>93</v>
      </c>
      <c r="D332" s="17" t="s">
        <v>116</v>
      </c>
      <c r="E332" s="21"/>
      <c r="F332" s="56">
        <f>F333</f>
        <v>2533</v>
      </c>
      <c r="G332" s="81">
        <f>G333</f>
        <v>2533</v>
      </c>
      <c r="H332" s="81"/>
      <c r="I332" s="24">
        <f>I333</f>
        <v>2533</v>
      </c>
    </row>
    <row r="333" spans="1:11" x14ac:dyDescent="0.25">
      <c r="A333" s="7" t="s">
        <v>50</v>
      </c>
      <c r="B333" s="21" t="s">
        <v>102</v>
      </c>
      <c r="C333" s="21" t="s">
        <v>93</v>
      </c>
      <c r="D333" s="17" t="s">
        <v>116</v>
      </c>
      <c r="E333" s="21" t="s">
        <v>122</v>
      </c>
      <c r="F333" s="24">
        <v>2533</v>
      </c>
      <c r="G333" s="81">
        <v>2533</v>
      </c>
      <c r="H333" s="81"/>
      <c r="I333" s="24">
        <v>2533</v>
      </c>
    </row>
    <row r="334" spans="1:11" ht="123" customHeight="1" x14ac:dyDescent="0.25">
      <c r="A334" s="7" t="s">
        <v>365</v>
      </c>
      <c r="B334" s="21" t="s">
        <v>102</v>
      </c>
      <c r="C334" s="21" t="s">
        <v>93</v>
      </c>
      <c r="D334" s="17" t="s">
        <v>364</v>
      </c>
      <c r="E334" s="21"/>
      <c r="F334" s="24">
        <f>F335</f>
        <v>24444</v>
      </c>
      <c r="G334" s="81">
        <f>G335</f>
        <v>24444</v>
      </c>
      <c r="H334" s="81"/>
      <c r="I334" s="24">
        <f>I335</f>
        <v>24444</v>
      </c>
    </row>
    <row r="335" spans="1:11" ht="17.25" customHeight="1" x14ac:dyDescent="0.25">
      <c r="A335" s="7" t="s">
        <v>50</v>
      </c>
      <c r="B335" s="21" t="s">
        <v>102</v>
      </c>
      <c r="C335" s="21" t="s">
        <v>93</v>
      </c>
      <c r="D335" s="17" t="s">
        <v>364</v>
      </c>
      <c r="E335" s="21" t="s">
        <v>122</v>
      </c>
      <c r="F335" s="24">
        <v>24444</v>
      </c>
      <c r="G335" s="81">
        <v>24444</v>
      </c>
      <c r="H335" s="81" t="e">
        <f>#REF!</f>
        <v>#REF!</v>
      </c>
      <c r="I335" s="24">
        <v>24444</v>
      </c>
    </row>
    <row r="336" spans="1:11" ht="14.25" customHeight="1" x14ac:dyDescent="0.25">
      <c r="A336" s="12" t="s">
        <v>138</v>
      </c>
      <c r="B336" s="27" t="s">
        <v>102</v>
      </c>
      <c r="C336" s="27" t="s">
        <v>95</v>
      </c>
      <c r="D336" s="27"/>
      <c r="E336" s="27"/>
      <c r="F336" s="28">
        <f>F337</f>
        <v>106659.90000000001</v>
      </c>
      <c r="G336" s="30">
        <f t="shared" ref="G336:I336" si="84">G337</f>
        <v>111830.2</v>
      </c>
      <c r="H336" s="82" t="e">
        <f t="shared" si="84"/>
        <v>#REF!</v>
      </c>
      <c r="I336" s="28">
        <f t="shared" si="84"/>
        <v>104413.1</v>
      </c>
    </row>
    <row r="337" spans="1:9" ht="43.5" customHeight="1" x14ac:dyDescent="0.25">
      <c r="A337" s="12" t="s">
        <v>265</v>
      </c>
      <c r="B337" s="67" t="s">
        <v>102</v>
      </c>
      <c r="C337" s="67" t="s">
        <v>95</v>
      </c>
      <c r="D337" s="67" t="s">
        <v>109</v>
      </c>
      <c r="E337" s="21"/>
      <c r="F337" s="24">
        <f>F338+F342+F355</f>
        <v>106659.90000000001</v>
      </c>
      <c r="G337" s="81">
        <f t="shared" ref="G337:I337" si="85">G338+G342+G355</f>
        <v>111830.2</v>
      </c>
      <c r="H337" s="81" t="e">
        <f t="shared" si="85"/>
        <v>#REF!</v>
      </c>
      <c r="I337" s="24">
        <f t="shared" si="85"/>
        <v>104413.1</v>
      </c>
    </row>
    <row r="338" spans="1:9" ht="33.75" customHeight="1" x14ac:dyDescent="0.25">
      <c r="A338" s="7" t="s">
        <v>337</v>
      </c>
      <c r="B338" s="67" t="s">
        <v>102</v>
      </c>
      <c r="C338" s="67" t="s">
        <v>95</v>
      </c>
      <c r="D338" s="17" t="s">
        <v>112</v>
      </c>
      <c r="E338" s="21"/>
      <c r="F338" s="24">
        <f t="shared" ref="F338:G340" si="86">F339</f>
        <v>18.8</v>
      </c>
      <c r="G338" s="81">
        <f t="shared" si="86"/>
        <v>198.3</v>
      </c>
      <c r="H338" s="81" t="e">
        <f>H339+H351+H356+H361+#REF!</f>
        <v>#REF!</v>
      </c>
      <c r="I338" s="24">
        <f>I339</f>
        <v>198.3</v>
      </c>
    </row>
    <row r="339" spans="1:9" ht="25.5" x14ac:dyDescent="0.25">
      <c r="A339" s="7" t="s">
        <v>489</v>
      </c>
      <c r="B339" s="21" t="s">
        <v>102</v>
      </c>
      <c r="C339" s="21" t="s">
        <v>95</v>
      </c>
      <c r="D339" s="17" t="s">
        <v>113</v>
      </c>
      <c r="E339" s="21"/>
      <c r="F339" s="24">
        <f t="shared" si="86"/>
        <v>18.8</v>
      </c>
      <c r="G339" s="81">
        <f t="shared" si="86"/>
        <v>198.3</v>
      </c>
      <c r="H339" s="81" t="e">
        <f>H340+H342+#REF!+H348</f>
        <v>#REF!</v>
      </c>
      <c r="I339" s="24">
        <f>I340</f>
        <v>198.3</v>
      </c>
    </row>
    <row r="340" spans="1:9" ht="94.5" customHeight="1" x14ac:dyDescent="0.25">
      <c r="A340" s="12" t="s">
        <v>511</v>
      </c>
      <c r="B340" s="21" t="s">
        <v>102</v>
      </c>
      <c r="C340" s="21" t="s">
        <v>95</v>
      </c>
      <c r="D340" s="17" t="s">
        <v>366</v>
      </c>
      <c r="E340" s="21"/>
      <c r="F340" s="24">
        <f t="shared" si="86"/>
        <v>18.8</v>
      </c>
      <c r="G340" s="81">
        <f t="shared" si="86"/>
        <v>198.3</v>
      </c>
      <c r="H340" s="81" t="e">
        <f>H341</f>
        <v>#REF!</v>
      </c>
      <c r="I340" s="24">
        <f>I341</f>
        <v>198.3</v>
      </c>
    </row>
    <row r="341" spans="1:9" x14ac:dyDescent="0.25">
      <c r="A341" s="7" t="s">
        <v>50</v>
      </c>
      <c r="B341" s="21" t="s">
        <v>102</v>
      </c>
      <c r="C341" s="21" t="s">
        <v>95</v>
      </c>
      <c r="D341" s="17" t="s">
        <v>366</v>
      </c>
      <c r="E341" s="21" t="s">
        <v>122</v>
      </c>
      <c r="F341" s="24">
        <v>18.8</v>
      </c>
      <c r="G341" s="81">
        <v>198.3</v>
      </c>
      <c r="H341" s="81" t="e">
        <f>#REF!</f>
        <v>#REF!</v>
      </c>
      <c r="I341" s="24">
        <v>198.3</v>
      </c>
    </row>
    <row r="342" spans="1:9" ht="30" customHeight="1" x14ac:dyDescent="0.25">
      <c r="A342" s="7" t="s">
        <v>279</v>
      </c>
      <c r="B342" s="21" t="s">
        <v>102</v>
      </c>
      <c r="C342" s="21" t="s">
        <v>95</v>
      </c>
      <c r="D342" s="17" t="s">
        <v>114</v>
      </c>
      <c r="E342" s="21"/>
      <c r="F342" s="24">
        <f>F343</f>
        <v>4647.2</v>
      </c>
      <c r="G342" s="81">
        <f>G343</f>
        <v>12509.599999999999</v>
      </c>
      <c r="H342" s="81">
        <f>H343</f>
        <v>0</v>
      </c>
      <c r="I342" s="24">
        <f>I343</f>
        <v>3759.3</v>
      </c>
    </row>
    <row r="343" spans="1:9" ht="42.75" customHeight="1" x14ac:dyDescent="0.25">
      <c r="A343" s="22" t="s">
        <v>355</v>
      </c>
      <c r="B343" s="21" t="s">
        <v>102</v>
      </c>
      <c r="C343" s="21" t="s">
        <v>95</v>
      </c>
      <c r="D343" s="17" t="s">
        <v>115</v>
      </c>
      <c r="E343" s="21"/>
      <c r="F343" s="24">
        <f>F344+F346+F348+F351+F353</f>
        <v>4647.2</v>
      </c>
      <c r="G343" s="81">
        <f>G344+G346+G348+G351+G353</f>
        <v>12509.599999999999</v>
      </c>
      <c r="H343" s="81">
        <f>H344+H346+H348+H351+H353</f>
        <v>0</v>
      </c>
      <c r="I343" s="62">
        <f>I344+I346+I348+I351+I353</f>
        <v>3759.3</v>
      </c>
    </row>
    <row r="344" spans="1:9" ht="38.25" x14ac:dyDescent="0.25">
      <c r="A344" s="22" t="s">
        <v>357</v>
      </c>
      <c r="B344" s="21" t="s">
        <v>102</v>
      </c>
      <c r="C344" s="21" t="s">
        <v>95</v>
      </c>
      <c r="D344" s="17" t="s">
        <v>359</v>
      </c>
      <c r="E344" s="21"/>
      <c r="F344" s="24">
        <f>F345</f>
        <v>904.1</v>
      </c>
      <c r="G344" s="81">
        <f>G345</f>
        <v>2174.6999999999998</v>
      </c>
      <c r="H344" s="81"/>
      <c r="I344" s="24">
        <f>I345</f>
        <v>1808.2</v>
      </c>
    </row>
    <row r="345" spans="1:9" x14ac:dyDescent="0.25">
      <c r="A345" s="7" t="s">
        <v>50</v>
      </c>
      <c r="B345" s="21" t="s">
        <v>102</v>
      </c>
      <c r="C345" s="21" t="s">
        <v>95</v>
      </c>
      <c r="D345" s="17" t="s">
        <v>359</v>
      </c>
      <c r="E345" s="21" t="s">
        <v>122</v>
      </c>
      <c r="F345" s="24">
        <v>904.1</v>
      </c>
      <c r="G345" s="81">
        <v>2174.6999999999998</v>
      </c>
      <c r="H345" s="81"/>
      <c r="I345" s="24">
        <v>1808.2</v>
      </c>
    </row>
    <row r="346" spans="1:9" ht="69.75" customHeight="1" x14ac:dyDescent="0.25">
      <c r="A346" s="22" t="s">
        <v>356</v>
      </c>
      <c r="B346" s="63" t="s">
        <v>102</v>
      </c>
      <c r="C346" s="63" t="s">
        <v>95</v>
      </c>
      <c r="D346" s="17" t="s">
        <v>169</v>
      </c>
      <c r="E346" s="63"/>
      <c r="F346" s="62">
        <f>F347</f>
        <v>0</v>
      </c>
      <c r="G346" s="81">
        <f>G347</f>
        <v>8383.7999999999993</v>
      </c>
      <c r="H346" s="81"/>
      <c r="I346" s="62">
        <f>I347</f>
        <v>0</v>
      </c>
    </row>
    <row r="347" spans="1:9" x14ac:dyDescent="0.25">
      <c r="A347" s="7" t="s">
        <v>50</v>
      </c>
      <c r="B347" s="63" t="s">
        <v>102</v>
      </c>
      <c r="C347" s="63" t="s">
        <v>95</v>
      </c>
      <c r="D347" s="17" t="s">
        <v>169</v>
      </c>
      <c r="E347" s="63" t="s">
        <v>122</v>
      </c>
      <c r="F347" s="62">
        <v>0</v>
      </c>
      <c r="G347" s="81">
        <v>8383.7999999999993</v>
      </c>
      <c r="H347" s="81"/>
      <c r="I347" s="62">
        <v>0</v>
      </c>
    </row>
    <row r="348" spans="1:9" ht="81.75" customHeight="1" x14ac:dyDescent="0.25">
      <c r="A348" s="22" t="s">
        <v>358</v>
      </c>
      <c r="B348" s="21" t="s">
        <v>102</v>
      </c>
      <c r="C348" s="21" t="s">
        <v>95</v>
      </c>
      <c r="D348" s="17" t="s">
        <v>360</v>
      </c>
      <c r="E348" s="21"/>
      <c r="F348" s="24">
        <f>F349+F350</f>
        <v>1212.8</v>
      </c>
      <c r="G348" s="81">
        <f t="shared" ref="G348:I348" si="87">G349+G350</f>
        <v>1212.8</v>
      </c>
      <c r="H348" s="81">
        <f t="shared" si="87"/>
        <v>0</v>
      </c>
      <c r="I348" s="24">
        <f t="shared" si="87"/>
        <v>1212.8</v>
      </c>
    </row>
    <row r="349" spans="1:9" ht="31.5" customHeight="1" x14ac:dyDescent="0.25">
      <c r="A349" s="7" t="s">
        <v>72</v>
      </c>
      <c r="B349" s="21" t="s">
        <v>102</v>
      </c>
      <c r="C349" s="21" t="s">
        <v>95</v>
      </c>
      <c r="D349" s="17" t="s">
        <v>360</v>
      </c>
      <c r="E349" s="21" t="s">
        <v>153</v>
      </c>
      <c r="F349" s="24">
        <v>107</v>
      </c>
      <c r="G349" s="81">
        <v>107</v>
      </c>
      <c r="H349" s="81">
        <f t="shared" ref="H349" si="88">H350</f>
        <v>0</v>
      </c>
      <c r="I349" s="24">
        <v>107</v>
      </c>
    </row>
    <row r="350" spans="1:9" ht="18" customHeight="1" x14ac:dyDescent="0.25">
      <c r="A350" s="7" t="s">
        <v>50</v>
      </c>
      <c r="B350" s="21" t="s">
        <v>102</v>
      </c>
      <c r="C350" s="21" t="s">
        <v>95</v>
      </c>
      <c r="D350" s="17" t="s">
        <v>360</v>
      </c>
      <c r="E350" s="21" t="s">
        <v>122</v>
      </c>
      <c r="F350" s="24">
        <v>1105.8</v>
      </c>
      <c r="G350" s="81">
        <v>1105.8</v>
      </c>
      <c r="H350" s="81"/>
      <c r="I350" s="24">
        <v>1105.8</v>
      </c>
    </row>
    <row r="351" spans="1:9" ht="63.75" x14ac:dyDescent="0.25">
      <c r="A351" s="22" t="s">
        <v>367</v>
      </c>
      <c r="B351" s="21" t="s">
        <v>102</v>
      </c>
      <c r="C351" s="21" t="s">
        <v>95</v>
      </c>
      <c r="D351" s="17" t="s">
        <v>369</v>
      </c>
      <c r="E351" s="21"/>
      <c r="F351" s="24">
        <f>F352</f>
        <v>554.79999999999995</v>
      </c>
      <c r="G351" s="81">
        <f>G352</f>
        <v>738.3</v>
      </c>
      <c r="H351" s="81">
        <f t="shared" ref="H351" si="89">H352+H354</f>
        <v>0</v>
      </c>
      <c r="I351" s="24">
        <f>I352</f>
        <v>738.3</v>
      </c>
    </row>
    <row r="352" spans="1:9" x14ac:dyDescent="0.25">
      <c r="A352" s="7" t="s">
        <v>50</v>
      </c>
      <c r="B352" s="21" t="s">
        <v>102</v>
      </c>
      <c r="C352" s="21" t="s">
        <v>95</v>
      </c>
      <c r="D352" s="17" t="s">
        <v>369</v>
      </c>
      <c r="E352" s="21" t="s">
        <v>122</v>
      </c>
      <c r="F352" s="24">
        <v>554.79999999999995</v>
      </c>
      <c r="G352" s="81">
        <v>738.3</v>
      </c>
      <c r="H352" s="81">
        <f>H353</f>
        <v>0</v>
      </c>
      <c r="I352" s="24">
        <v>738.3</v>
      </c>
    </row>
    <row r="353" spans="1:11" ht="69.75" customHeight="1" x14ac:dyDescent="0.25">
      <c r="A353" s="7" t="s">
        <v>368</v>
      </c>
      <c r="B353" s="21" t="s">
        <v>102</v>
      </c>
      <c r="C353" s="21" t="s">
        <v>95</v>
      </c>
      <c r="D353" s="17" t="s">
        <v>370</v>
      </c>
      <c r="E353" s="21"/>
      <c r="F353" s="24">
        <f>F354</f>
        <v>1975.5</v>
      </c>
      <c r="G353" s="81">
        <f>G354</f>
        <v>0</v>
      </c>
      <c r="H353" s="81"/>
      <c r="I353" s="24">
        <f>I354</f>
        <v>0</v>
      </c>
    </row>
    <row r="354" spans="1:11" ht="17.25" customHeight="1" x14ac:dyDescent="0.25">
      <c r="A354" s="7" t="s">
        <v>50</v>
      </c>
      <c r="B354" s="21" t="s">
        <v>102</v>
      </c>
      <c r="C354" s="21" t="s">
        <v>95</v>
      </c>
      <c r="D354" s="17" t="s">
        <v>370</v>
      </c>
      <c r="E354" s="21" t="s">
        <v>122</v>
      </c>
      <c r="F354" s="24">
        <v>1975.5</v>
      </c>
      <c r="G354" s="81">
        <v>0</v>
      </c>
      <c r="H354" s="81"/>
      <c r="I354" s="24">
        <v>0</v>
      </c>
    </row>
    <row r="355" spans="1:11" ht="18" customHeight="1" x14ac:dyDescent="0.25">
      <c r="A355" s="22" t="s">
        <v>172</v>
      </c>
      <c r="B355" s="67" t="s">
        <v>102</v>
      </c>
      <c r="C355" s="67" t="s">
        <v>95</v>
      </c>
      <c r="D355" s="67" t="s">
        <v>371</v>
      </c>
      <c r="E355" s="27"/>
      <c r="F355" s="78">
        <f>F356</f>
        <v>101993.90000000001</v>
      </c>
      <c r="G355" s="56">
        <f t="shared" ref="G355:I355" si="90">G356</f>
        <v>99122.3</v>
      </c>
      <c r="H355" s="81" t="e">
        <f t="shared" si="90"/>
        <v>#REF!</v>
      </c>
      <c r="I355" s="78">
        <f t="shared" si="90"/>
        <v>100455.5</v>
      </c>
    </row>
    <row r="356" spans="1:11" ht="55.5" customHeight="1" x14ac:dyDescent="0.25">
      <c r="A356" s="22" t="s">
        <v>361</v>
      </c>
      <c r="B356" s="67" t="s">
        <v>102</v>
      </c>
      <c r="C356" s="67" t="s">
        <v>95</v>
      </c>
      <c r="D356" s="67" t="s">
        <v>362</v>
      </c>
      <c r="E356" s="21"/>
      <c r="F356" s="24">
        <f>F357+F359+F361+F363+F365+F367+F369</f>
        <v>101993.90000000001</v>
      </c>
      <c r="G356" s="81">
        <f t="shared" ref="G356:I356" si="91">G357+G359+G361+G363+G365+G367+G369</f>
        <v>99122.3</v>
      </c>
      <c r="H356" s="81" t="e">
        <f t="shared" si="91"/>
        <v>#REF!</v>
      </c>
      <c r="I356" s="24">
        <f t="shared" si="91"/>
        <v>100455.5</v>
      </c>
    </row>
    <row r="357" spans="1:11" ht="31.5" customHeight="1" x14ac:dyDescent="0.25">
      <c r="A357" s="70" t="s">
        <v>57</v>
      </c>
      <c r="B357" s="67" t="s">
        <v>102</v>
      </c>
      <c r="C357" s="67" t="s">
        <v>95</v>
      </c>
      <c r="D357" s="23" t="s">
        <v>372</v>
      </c>
      <c r="E357" s="21"/>
      <c r="F357" s="24">
        <f>F358</f>
        <v>21954.9</v>
      </c>
      <c r="G357" s="81">
        <f>G358</f>
        <v>20621.7</v>
      </c>
      <c r="H357" s="81"/>
      <c r="I357" s="24">
        <f>I358</f>
        <v>21954.9</v>
      </c>
    </row>
    <row r="358" spans="1:11" x14ac:dyDescent="0.25">
      <c r="A358" s="7" t="s">
        <v>50</v>
      </c>
      <c r="B358" s="21" t="s">
        <v>102</v>
      </c>
      <c r="C358" s="21" t="s">
        <v>95</v>
      </c>
      <c r="D358" s="17" t="s">
        <v>372</v>
      </c>
      <c r="E358" s="21" t="s">
        <v>122</v>
      </c>
      <c r="F358" s="24">
        <v>21954.9</v>
      </c>
      <c r="G358" s="56">
        <v>20621.7</v>
      </c>
      <c r="H358" s="81"/>
      <c r="I358" s="24">
        <v>21954.9</v>
      </c>
      <c r="J358" s="77">
        <v>700</v>
      </c>
      <c r="K358" s="64"/>
    </row>
    <row r="359" spans="1:11" ht="51" x14ac:dyDescent="0.25">
      <c r="A359" s="7" t="s">
        <v>7</v>
      </c>
      <c r="B359" s="21" t="s">
        <v>102</v>
      </c>
      <c r="C359" s="21" t="s">
        <v>95</v>
      </c>
      <c r="D359" s="17" t="s">
        <v>116</v>
      </c>
      <c r="E359" s="21"/>
      <c r="F359" s="56">
        <f t="shared" ref="F359:I359" si="92">F360</f>
        <v>18174</v>
      </c>
      <c r="G359" s="81">
        <f t="shared" si="92"/>
        <v>18174</v>
      </c>
      <c r="H359" s="81">
        <f t="shared" si="92"/>
        <v>4491.8999999999996</v>
      </c>
      <c r="I359" s="24">
        <f t="shared" si="92"/>
        <v>18174</v>
      </c>
    </row>
    <row r="360" spans="1:11" ht="19.5" customHeight="1" x14ac:dyDescent="0.25">
      <c r="A360" s="7" t="s">
        <v>50</v>
      </c>
      <c r="B360" s="21" t="s">
        <v>102</v>
      </c>
      <c r="C360" s="21" t="s">
        <v>95</v>
      </c>
      <c r="D360" s="17" t="s">
        <v>116</v>
      </c>
      <c r="E360" s="21" t="s">
        <v>122</v>
      </c>
      <c r="F360" s="24">
        <v>18174</v>
      </c>
      <c r="G360" s="81">
        <v>18174</v>
      </c>
      <c r="H360" s="81">
        <v>4491.8999999999996</v>
      </c>
      <c r="I360" s="24">
        <v>18174</v>
      </c>
    </row>
    <row r="361" spans="1:11" ht="94.5" customHeight="1" x14ac:dyDescent="0.25">
      <c r="A361" s="7" t="s">
        <v>365</v>
      </c>
      <c r="B361" s="21" t="s">
        <v>102</v>
      </c>
      <c r="C361" s="21" t="s">
        <v>95</v>
      </c>
      <c r="D361" s="17" t="s">
        <v>364</v>
      </c>
      <c r="E361" s="21"/>
      <c r="F361" s="24">
        <f>F362</f>
        <v>60007.3</v>
      </c>
      <c r="G361" s="81">
        <f t="shared" ref="G361:I361" si="93">G362</f>
        <v>58468.9</v>
      </c>
      <c r="H361" s="81" t="e">
        <f t="shared" si="93"/>
        <v>#REF!</v>
      </c>
      <c r="I361" s="24">
        <f t="shared" si="93"/>
        <v>58468.9</v>
      </c>
    </row>
    <row r="362" spans="1:11" x14ac:dyDescent="0.25">
      <c r="A362" s="7" t="s">
        <v>50</v>
      </c>
      <c r="B362" s="21" t="s">
        <v>102</v>
      </c>
      <c r="C362" s="21" t="s">
        <v>95</v>
      </c>
      <c r="D362" s="17" t="s">
        <v>364</v>
      </c>
      <c r="E362" s="21" t="s">
        <v>122</v>
      </c>
      <c r="F362" s="24">
        <v>60007.3</v>
      </c>
      <c r="G362" s="81">
        <v>58468.9</v>
      </c>
      <c r="H362" s="81" t="e">
        <f>#REF!</f>
        <v>#REF!</v>
      </c>
      <c r="I362" s="24">
        <v>58468.9</v>
      </c>
    </row>
    <row r="363" spans="1:11" ht="107.25" customHeight="1" x14ac:dyDescent="0.25">
      <c r="A363" s="7" t="s">
        <v>58</v>
      </c>
      <c r="B363" s="21" t="s">
        <v>102</v>
      </c>
      <c r="C363" s="21" t="s">
        <v>95</v>
      </c>
      <c r="D363" s="17" t="s">
        <v>373</v>
      </c>
      <c r="E363" s="21"/>
      <c r="F363" s="24">
        <f>F364</f>
        <v>1756.7</v>
      </c>
      <c r="G363" s="81">
        <f t="shared" ref="G363:I363" si="94">G364</f>
        <v>1756.7</v>
      </c>
      <c r="H363" s="81">
        <f t="shared" si="94"/>
        <v>0</v>
      </c>
      <c r="I363" s="24">
        <f t="shared" si="94"/>
        <v>1756.7</v>
      </c>
    </row>
    <row r="364" spans="1:11" x14ac:dyDescent="0.25">
      <c r="A364" s="7" t="s">
        <v>50</v>
      </c>
      <c r="B364" s="57" t="s">
        <v>102</v>
      </c>
      <c r="C364" s="21" t="s">
        <v>95</v>
      </c>
      <c r="D364" s="17" t="s">
        <v>373</v>
      </c>
      <c r="E364" s="21" t="s">
        <v>122</v>
      </c>
      <c r="F364" s="56">
        <v>1756.7</v>
      </c>
      <c r="G364" s="56">
        <v>1756.7</v>
      </c>
      <c r="H364" s="56"/>
      <c r="I364" s="56">
        <v>1756.7</v>
      </c>
    </row>
    <row r="365" spans="1:11" ht="96" customHeight="1" x14ac:dyDescent="0.25">
      <c r="A365" s="7" t="s">
        <v>377</v>
      </c>
      <c r="B365" s="57" t="s">
        <v>102</v>
      </c>
      <c r="C365" s="21" t="s">
        <v>95</v>
      </c>
      <c r="D365" s="17" t="s">
        <v>374</v>
      </c>
      <c r="E365" s="21"/>
      <c r="F365" s="24">
        <f>F366</f>
        <v>0</v>
      </c>
      <c r="G365" s="81">
        <f>G366</f>
        <v>0</v>
      </c>
      <c r="H365" s="81"/>
      <c r="I365" s="24">
        <f>I366</f>
        <v>0</v>
      </c>
    </row>
    <row r="366" spans="1:11" x14ac:dyDescent="0.25">
      <c r="A366" s="7" t="s">
        <v>50</v>
      </c>
      <c r="B366" s="57" t="s">
        <v>102</v>
      </c>
      <c r="C366" s="21" t="s">
        <v>95</v>
      </c>
      <c r="D366" s="17" t="s">
        <v>374</v>
      </c>
      <c r="E366" s="21" t="s">
        <v>122</v>
      </c>
      <c r="F366" s="24">
        <v>0</v>
      </c>
      <c r="G366" s="81">
        <f>G367</f>
        <v>0</v>
      </c>
      <c r="H366" s="81"/>
      <c r="I366" s="24">
        <f>I367</f>
        <v>0</v>
      </c>
    </row>
    <row r="367" spans="1:11" ht="51" x14ac:dyDescent="0.25">
      <c r="A367" s="7" t="s">
        <v>378</v>
      </c>
      <c r="B367" s="57" t="s">
        <v>102</v>
      </c>
      <c r="C367" s="21" t="s">
        <v>95</v>
      </c>
      <c r="D367" s="17" t="s">
        <v>375</v>
      </c>
      <c r="E367" s="21"/>
      <c r="F367" s="24">
        <f>F368</f>
        <v>0</v>
      </c>
      <c r="G367" s="81">
        <f>G368</f>
        <v>0</v>
      </c>
      <c r="H367" s="81"/>
      <c r="I367" s="24">
        <f>I368</f>
        <v>0</v>
      </c>
    </row>
    <row r="368" spans="1:11" x14ac:dyDescent="0.25">
      <c r="A368" s="7" t="s">
        <v>50</v>
      </c>
      <c r="B368" s="57" t="s">
        <v>102</v>
      </c>
      <c r="C368" s="21" t="s">
        <v>95</v>
      </c>
      <c r="D368" s="17" t="s">
        <v>375</v>
      </c>
      <c r="E368" s="21" t="s">
        <v>122</v>
      </c>
      <c r="F368" s="24">
        <v>0</v>
      </c>
      <c r="G368" s="81">
        <v>0</v>
      </c>
      <c r="H368" s="81"/>
      <c r="I368" s="24">
        <v>0</v>
      </c>
    </row>
    <row r="369" spans="1:9" ht="25.5" x14ac:dyDescent="0.25">
      <c r="A369" s="7" t="s">
        <v>379</v>
      </c>
      <c r="B369" s="57" t="s">
        <v>102</v>
      </c>
      <c r="C369" s="21" t="s">
        <v>95</v>
      </c>
      <c r="D369" s="17" t="s">
        <v>376</v>
      </c>
      <c r="E369" s="21"/>
      <c r="F369" s="24">
        <f>F370</f>
        <v>101</v>
      </c>
      <c r="G369" s="81">
        <f>G370</f>
        <v>101</v>
      </c>
      <c r="H369" s="81"/>
      <c r="I369" s="24">
        <f>I370</f>
        <v>101</v>
      </c>
    </row>
    <row r="370" spans="1:9" x14ac:dyDescent="0.25">
      <c r="A370" s="7" t="s">
        <v>50</v>
      </c>
      <c r="B370" s="57" t="s">
        <v>102</v>
      </c>
      <c r="C370" s="21" t="s">
        <v>95</v>
      </c>
      <c r="D370" s="17" t="s">
        <v>376</v>
      </c>
      <c r="E370" s="21" t="s">
        <v>122</v>
      </c>
      <c r="F370" s="24">
        <v>101</v>
      </c>
      <c r="G370" s="81">
        <v>101</v>
      </c>
      <c r="H370" s="81"/>
      <c r="I370" s="24">
        <v>101</v>
      </c>
    </row>
    <row r="371" spans="1:9" x14ac:dyDescent="0.25">
      <c r="A371" s="12" t="s">
        <v>59</v>
      </c>
      <c r="B371" s="21" t="s">
        <v>102</v>
      </c>
      <c r="C371" s="21" t="s">
        <v>96</v>
      </c>
      <c r="D371" s="21"/>
      <c r="E371" s="21"/>
      <c r="F371" s="26">
        <f>F372+F381</f>
        <v>11933.8</v>
      </c>
      <c r="G371" s="26">
        <f>G372+G381</f>
        <v>11844.8</v>
      </c>
      <c r="H371" s="26" t="e">
        <f>H372+H381</f>
        <v>#REF!</v>
      </c>
      <c r="I371" s="26">
        <f>I372+I381</f>
        <v>11933.8</v>
      </c>
    </row>
    <row r="372" spans="1:9" ht="43.5" customHeight="1" x14ac:dyDescent="0.25">
      <c r="A372" s="12" t="s">
        <v>386</v>
      </c>
      <c r="B372" s="67" t="s">
        <v>102</v>
      </c>
      <c r="C372" s="67" t="s">
        <v>96</v>
      </c>
      <c r="D372" s="67" t="s">
        <v>109</v>
      </c>
      <c r="E372" s="27"/>
      <c r="F372" s="65">
        <f>F373</f>
        <v>6368.2999999999993</v>
      </c>
      <c r="G372" s="81">
        <f t="shared" ref="G372:I373" si="95">G373</f>
        <v>6368.2999999999993</v>
      </c>
      <c r="H372" s="81" t="e">
        <f t="shared" si="95"/>
        <v>#REF!</v>
      </c>
      <c r="I372" s="65">
        <f t="shared" si="95"/>
        <v>6368.2999999999993</v>
      </c>
    </row>
    <row r="373" spans="1:9" ht="19.5" customHeight="1" x14ac:dyDescent="0.25">
      <c r="A373" s="22" t="s">
        <v>172</v>
      </c>
      <c r="B373" s="67" t="s">
        <v>102</v>
      </c>
      <c r="C373" s="67" t="s">
        <v>96</v>
      </c>
      <c r="D373" s="67" t="s">
        <v>110</v>
      </c>
      <c r="E373" s="21"/>
      <c r="F373" s="24">
        <f>F374</f>
        <v>6368.2999999999993</v>
      </c>
      <c r="G373" s="81">
        <f t="shared" si="95"/>
        <v>6368.2999999999993</v>
      </c>
      <c r="H373" s="81" t="e">
        <f t="shared" si="95"/>
        <v>#REF!</v>
      </c>
      <c r="I373" s="24">
        <f t="shared" si="95"/>
        <v>6368.2999999999993</v>
      </c>
    </row>
    <row r="374" spans="1:9" ht="57" customHeight="1" x14ac:dyDescent="0.25">
      <c r="A374" s="22" t="s">
        <v>361</v>
      </c>
      <c r="B374" s="67" t="s">
        <v>102</v>
      </c>
      <c r="C374" s="67" t="s">
        <v>96</v>
      </c>
      <c r="D374" s="67" t="s">
        <v>362</v>
      </c>
      <c r="E374" s="21"/>
      <c r="F374" s="24">
        <f>F375+F377+F379</f>
        <v>6368.2999999999993</v>
      </c>
      <c r="G374" s="81">
        <f>G375+G377+G379</f>
        <v>6368.2999999999993</v>
      </c>
      <c r="H374" s="81" t="e">
        <f>H375+H377+H379</f>
        <v>#REF!</v>
      </c>
      <c r="I374" s="24">
        <f>I375+I377+I379</f>
        <v>6368.2999999999993</v>
      </c>
    </row>
    <row r="375" spans="1:9" ht="25.5" x14ac:dyDescent="0.25">
      <c r="A375" s="71" t="s">
        <v>60</v>
      </c>
      <c r="B375" s="67" t="s">
        <v>102</v>
      </c>
      <c r="C375" s="67" t="s">
        <v>96</v>
      </c>
      <c r="D375" s="23" t="s">
        <v>381</v>
      </c>
      <c r="E375" s="21"/>
      <c r="F375" s="24">
        <f>F376</f>
        <v>3890.2</v>
      </c>
      <c r="G375" s="81">
        <f>G376</f>
        <v>3890.2</v>
      </c>
      <c r="H375" s="81">
        <v>2214.6999999999998</v>
      </c>
      <c r="I375" s="24">
        <f>I376</f>
        <v>3890.2</v>
      </c>
    </row>
    <row r="376" spans="1:9" x14ac:dyDescent="0.25">
      <c r="A376" s="22" t="s">
        <v>26</v>
      </c>
      <c r="B376" s="21" t="s">
        <v>102</v>
      </c>
      <c r="C376" s="21" t="s">
        <v>96</v>
      </c>
      <c r="D376" s="17" t="s">
        <v>381</v>
      </c>
      <c r="E376" s="21" t="s">
        <v>122</v>
      </c>
      <c r="F376" s="24">
        <v>3890.2</v>
      </c>
      <c r="G376" s="81">
        <v>3890.2</v>
      </c>
      <c r="H376" s="81" t="e">
        <f>H377</f>
        <v>#REF!</v>
      </c>
      <c r="I376" s="24">
        <v>3890.2</v>
      </c>
    </row>
    <row r="377" spans="1:9" ht="27" customHeight="1" x14ac:dyDescent="0.25">
      <c r="A377" s="22" t="s">
        <v>380</v>
      </c>
      <c r="B377" s="21" t="s">
        <v>102</v>
      </c>
      <c r="C377" s="21" t="s">
        <v>96</v>
      </c>
      <c r="D377" s="17" t="s">
        <v>381</v>
      </c>
      <c r="E377" s="21"/>
      <c r="F377" s="24">
        <f>F378</f>
        <v>0</v>
      </c>
      <c r="G377" s="81">
        <f t="shared" ref="G377:I377" si="96">G378</f>
        <v>0</v>
      </c>
      <c r="H377" s="81" t="e">
        <f t="shared" si="96"/>
        <v>#REF!</v>
      </c>
      <c r="I377" s="24">
        <f t="shared" si="96"/>
        <v>0</v>
      </c>
    </row>
    <row r="378" spans="1:9" ht="20.25" customHeight="1" x14ac:dyDescent="0.25">
      <c r="A378" s="22" t="s">
        <v>26</v>
      </c>
      <c r="B378" s="21" t="s">
        <v>102</v>
      </c>
      <c r="C378" s="21" t="s">
        <v>96</v>
      </c>
      <c r="D378" s="17" t="s">
        <v>381</v>
      </c>
      <c r="E378" s="21" t="s">
        <v>122</v>
      </c>
      <c r="F378" s="24">
        <v>0</v>
      </c>
      <c r="G378" s="81">
        <v>0</v>
      </c>
      <c r="H378" s="81" t="e">
        <f t="shared" ref="H378" si="97">H379</f>
        <v>#REF!</v>
      </c>
      <c r="I378" s="24">
        <v>0</v>
      </c>
    </row>
    <row r="379" spans="1:9" ht="53.25" customHeight="1" x14ac:dyDescent="0.25">
      <c r="A379" s="7" t="s">
        <v>7</v>
      </c>
      <c r="B379" s="21" t="s">
        <v>102</v>
      </c>
      <c r="C379" s="21" t="s">
        <v>96</v>
      </c>
      <c r="D379" s="17" t="s">
        <v>116</v>
      </c>
      <c r="E379" s="21"/>
      <c r="F379" s="56">
        <f>F380</f>
        <v>2478.1</v>
      </c>
      <c r="G379" s="81">
        <f>G380</f>
        <v>2478.1</v>
      </c>
      <c r="H379" s="81" t="e">
        <f>H380</f>
        <v>#REF!</v>
      </c>
      <c r="I379" s="24">
        <f>I380</f>
        <v>2478.1</v>
      </c>
    </row>
    <row r="380" spans="1:9" x14ac:dyDescent="0.25">
      <c r="A380" s="7" t="s">
        <v>50</v>
      </c>
      <c r="B380" s="21" t="s">
        <v>102</v>
      </c>
      <c r="C380" s="21" t="s">
        <v>96</v>
      </c>
      <c r="D380" s="17" t="s">
        <v>116</v>
      </c>
      <c r="E380" s="21" t="s">
        <v>122</v>
      </c>
      <c r="F380" s="24">
        <v>2478.1</v>
      </c>
      <c r="G380" s="81">
        <v>2478.1</v>
      </c>
      <c r="H380" s="81" t="e">
        <f>#REF!+#REF!+#REF!</f>
        <v>#REF!</v>
      </c>
      <c r="I380" s="24">
        <v>2478.1</v>
      </c>
    </row>
    <row r="381" spans="1:9" ht="45" customHeight="1" x14ac:dyDescent="0.25">
      <c r="A381" s="7" t="s">
        <v>214</v>
      </c>
      <c r="B381" s="21" t="s">
        <v>102</v>
      </c>
      <c r="C381" s="21" t="s">
        <v>96</v>
      </c>
      <c r="D381" s="17" t="s">
        <v>186</v>
      </c>
      <c r="E381" s="21"/>
      <c r="F381" s="24">
        <f>F382</f>
        <v>5565.5</v>
      </c>
      <c r="G381" s="81">
        <f>G382</f>
        <v>5476.5</v>
      </c>
      <c r="H381" s="81"/>
      <c r="I381" s="24">
        <f>I382</f>
        <v>5565.5</v>
      </c>
    </row>
    <row r="382" spans="1:9" ht="18" customHeight="1" x14ac:dyDescent="0.25">
      <c r="A382" s="7" t="s">
        <v>172</v>
      </c>
      <c r="B382" s="21" t="s">
        <v>102</v>
      </c>
      <c r="C382" s="21" t="s">
        <v>96</v>
      </c>
      <c r="D382" s="17" t="s">
        <v>396</v>
      </c>
      <c r="E382" s="21"/>
      <c r="F382" s="24">
        <f>F383</f>
        <v>5565.5</v>
      </c>
      <c r="G382" s="81">
        <f>G383</f>
        <v>5476.5</v>
      </c>
      <c r="H382" s="81"/>
      <c r="I382" s="24">
        <f>I383</f>
        <v>5565.5</v>
      </c>
    </row>
    <row r="383" spans="1:9" ht="73.5" customHeight="1" x14ac:dyDescent="0.25">
      <c r="A383" s="12" t="s">
        <v>400</v>
      </c>
      <c r="B383" s="21" t="s">
        <v>102</v>
      </c>
      <c r="C383" s="21" t="s">
        <v>96</v>
      </c>
      <c r="D383" s="17" t="s">
        <v>461</v>
      </c>
      <c r="E383" s="21"/>
      <c r="F383" s="24">
        <f>F384+F386</f>
        <v>5565.5</v>
      </c>
      <c r="G383" s="81">
        <f t="shared" ref="G383:I383" si="98">G384+G386</f>
        <v>5476.5</v>
      </c>
      <c r="H383" s="81">
        <f t="shared" si="98"/>
        <v>0</v>
      </c>
      <c r="I383" s="24">
        <f t="shared" si="98"/>
        <v>5565.5</v>
      </c>
    </row>
    <row r="384" spans="1:9" ht="25.5" x14ac:dyDescent="0.25">
      <c r="A384" s="9" t="s">
        <v>60</v>
      </c>
      <c r="B384" s="21" t="s">
        <v>102</v>
      </c>
      <c r="C384" s="21" t="s">
        <v>96</v>
      </c>
      <c r="D384" s="21" t="s">
        <v>401</v>
      </c>
      <c r="E384" s="21"/>
      <c r="F384" s="24">
        <f>F385</f>
        <v>2877.2</v>
      </c>
      <c r="G384" s="81">
        <f>G385</f>
        <v>2788.2</v>
      </c>
      <c r="H384" s="81"/>
      <c r="I384" s="24">
        <f>I385</f>
        <v>2877.2</v>
      </c>
    </row>
    <row r="385" spans="1:10" x14ac:dyDescent="0.25">
      <c r="A385" s="9" t="s">
        <v>50</v>
      </c>
      <c r="B385" s="21" t="s">
        <v>102</v>
      </c>
      <c r="C385" s="21" t="s">
        <v>96</v>
      </c>
      <c r="D385" s="21" t="s">
        <v>401</v>
      </c>
      <c r="E385" s="21" t="s">
        <v>122</v>
      </c>
      <c r="F385" s="24">
        <v>2877.2</v>
      </c>
      <c r="G385" s="81">
        <v>2788.2</v>
      </c>
      <c r="H385" s="81"/>
      <c r="I385" s="24">
        <v>2877.2</v>
      </c>
    </row>
    <row r="386" spans="1:10" ht="51" x14ac:dyDescent="0.25">
      <c r="A386" s="9" t="s">
        <v>7</v>
      </c>
      <c r="B386" s="21" t="s">
        <v>102</v>
      </c>
      <c r="C386" s="21" t="s">
        <v>96</v>
      </c>
      <c r="D386" s="21" t="s">
        <v>402</v>
      </c>
      <c r="E386" s="21"/>
      <c r="F386" s="56">
        <f>F387</f>
        <v>2688.3</v>
      </c>
      <c r="G386" s="81">
        <f t="shared" ref="G386:I386" si="99">G387</f>
        <v>2688.3</v>
      </c>
      <c r="H386" s="81">
        <f t="shared" si="99"/>
        <v>0</v>
      </c>
      <c r="I386" s="24">
        <f t="shared" si="99"/>
        <v>2688.3</v>
      </c>
    </row>
    <row r="387" spans="1:10" x14ac:dyDescent="0.25">
      <c r="A387" s="9" t="s">
        <v>26</v>
      </c>
      <c r="B387" s="21" t="s">
        <v>102</v>
      </c>
      <c r="C387" s="21" t="s">
        <v>96</v>
      </c>
      <c r="D387" s="21" t="s">
        <v>402</v>
      </c>
      <c r="E387" s="21" t="s">
        <v>122</v>
      </c>
      <c r="F387" s="24">
        <v>2688.3</v>
      </c>
      <c r="G387" s="81">
        <v>2688.3</v>
      </c>
      <c r="H387" s="81"/>
      <c r="I387" s="24">
        <v>2688.3</v>
      </c>
    </row>
    <row r="388" spans="1:10" x14ac:dyDescent="0.25">
      <c r="A388" s="12" t="s">
        <v>61</v>
      </c>
      <c r="B388" s="21" t="s">
        <v>102</v>
      </c>
      <c r="C388" s="21" t="s">
        <v>102</v>
      </c>
      <c r="D388" s="21"/>
      <c r="E388" s="21"/>
      <c r="F388" s="24">
        <f>F389</f>
        <v>353</v>
      </c>
      <c r="G388" s="81">
        <f t="shared" ref="G388:I389" si="100">G389</f>
        <v>353</v>
      </c>
      <c r="H388" s="81">
        <f t="shared" si="100"/>
        <v>248</v>
      </c>
      <c r="I388" s="24">
        <f t="shared" si="100"/>
        <v>353</v>
      </c>
    </row>
    <row r="389" spans="1:10" ht="42" customHeight="1" x14ac:dyDescent="0.25">
      <c r="A389" s="12" t="s">
        <v>265</v>
      </c>
      <c r="B389" s="67" t="s">
        <v>102</v>
      </c>
      <c r="C389" s="67" t="s">
        <v>102</v>
      </c>
      <c r="D389" s="67" t="s">
        <v>109</v>
      </c>
      <c r="E389" s="21"/>
      <c r="F389" s="24">
        <f>F390</f>
        <v>353</v>
      </c>
      <c r="G389" s="81">
        <f t="shared" si="100"/>
        <v>353</v>
      </c>
      <c r="H389" s="81">
        <f t="shared" si="100"/>
        <v>248</v>
      </c>
      <c r="I389" s="24">
        <f t="shared" si="100"/>
        <v>353</v>
      </c>
    </row>
    <row r="390" spans="1:10" ht="18.75" customHeight="1" x14ac:dyDescent="0.25">
      <c r="A390" s="12" t="s">
        <v>172</v>
      </c>
      <c r="B390" s="67" t="s">
        <v>102</v>
      </c>
      <c r="C390" s="67" t="s">
        <v>102</v>
      </c>
      <c r="D390" s="67" t="s">
        <v>110</v>
      </c>
      <c r="E390" s="21"/>
      <c r="F390" s="24">
        <f>F391+F394</f>
        <v>353</v>
      </c>
      <c r="G390" s="81">
        <f t="shared" ref="G390:I390" si="101">G391+G394</f>
        <v>353</v>
      </c>
      <c r="H390" s="81">
        <f t="shared" si="101"/>
        <v>248</v>
      </c>
      <c r="I390" s="24">
        <f t="shared" si="101"/>
        <v>353</v>
      </c>
    </row>
    <row r="391" spans="1:10" ht="41.25" customHeight="1" x14ac:dyDescent="0.25">
      <c r="A391" s="22" t="s">
        <v>382</v>
      </c>
      <c r="B391" s="67" t="s">
        <v>102</v>
      </c>
      <c r="C391" s="67" t="s">
        <v>102</v>
      </c>
      <c r="D391" s="17" t="s">
        <v>384</v>
      </c>
      <c r="E391" s="21"/>
      <c r="F391" s="24">
        <f>F392</f>
        <v>253</v>
      </c>
      <c r="G391" s="81">
        <f t="shared" ref="G391:I392" si="102">G392</f>
        <v>253</v>
      </c>
      <c r="H391" s="81">
        <f t="shared" si="102"/>
        <v>248</v>
      </c>
      <c r="I391" s="24">
        <f t="shared" si="102"/>
        <v>253</v>
      </c>
    </row>
    <row r="392" spans="1:10" ht="31.5" customHeight="1" x14ac:dyDescent="0.25">
      <c r="A392" s="22" t="s">
        <v>383</v>
      </c>
      <c r="B392" s="21" t="s">
        <v>102</v>
      </c>
      <c r="C392" s="21" t="s">
        <v>102</v>
      </c>
      <c r="D392" s="17" t="s">
        <v>385</v>
      </c>
      <c r="E392" s="21"/>
      <c r="F392" s="24">
        <f>F393</f>
        <v>253</v>
      </c>
      <c r="G392" s="81">
        <f t="shared" si="102"/>
        <v>253</v>
      </c>
      <c r="H392" s="81">
        <f t="shared" si="102"/>
        <v>248</v>
      </c>
      <c r="I392" s="24">
        <f t="shared" si="102"/>
        <v>253</v>
      </c>
    </row>
    <row r="393" spans="1:10" ht="18.75" customHeight="1" x14ac:dyDescent="0.25">
      <c r="A393" s="22" t="s">
        <v>26</v>
      </c>
      <c r="B393" s="21" t="s">
        <v>102</v>
      </c>
      <c r="C393" s="21" t="s">
        <v>102</v>
      </c>
      <c r="D393" s="17" t="s">
        <v>385</v>
      </c>
      <c r="E393" s="21">
        <v>610</v>
      </c>
      <c r="F393" s="24">
        <v>253</v>
      </c>
      <c r="G393" s="81">
        <v>253</v>
      </c>
      <c r="H393" s="81">
        <v>248</v>
      </c>
      <c r="I393" s="24">
        <v>253</v>
      </c>
    </row>
    <row r="394" spans="1:10" ht="44.25" customHeight="1" x14ac:dyDescent="0.25">
      <c r="A394" s="7" t="s">
        <v>387</v>
      </c>
      <c r="B394" s="21" t="s">
        <v>102</v>
      </c>
      <c r="C394" s="21" t="s">
        <v>102</v>
      </c>
      <c r="D394" s="17" t="s">
        <v>164</v>
      </c>
      <c r="E394" s="21"/>
      <c r="F394" s="24">
        <f>F395</f>
        <v>100</v>
      </c>
      <c r="G394" s="81">
        <f t="shared" ref="G394:I394" si="103">G395</f>
        <v>100</v>
      </c>
      <c r="H394" s="81">
        <f t="shared" si="103"/>
        <v>0</v>
      </c>
      <c r="I394" s="24">
        <f t="shared" si="103"/>
        <v>100</v>
      </c>
    </row>
    <row r="395" spans="1:10" ht="30" customHeight="1" x14ac:dyDescent="0.25">
      <c r="A395" s="70" t="s">
        <v>62</v>
      </c>
      <c r="B395" s="57" t="s">
        <v>102</v>
      </c>
      <c r="C395" s="57" t="s">
        <v>102</v>
      </c>
      <c r="D395" s="23" t="s">
        <v>165</v>
      </c>
      <c r="E395" s="57"/>
      <c r="F395" s="56">
        <f>F396</f>
        <v>100</v>
      </c>
      <c r="G395" s="56">
        <f t="shared" ref="G395:I395" si="104">G396</f>
        <v>100</v>
      </c>
      <c r="H395" s="56">
        <f t="shared" si="104"/>
        <v>0</v>
      </c>
      <c r="I395" s="56">
        <f t="shared" si="104"/>
        <v>100</v>
      </c>
      <c r="J395" t="s">
        <v>508</v>
      </c>
    </row>
    <row r="396" spans="1:10" ht="21" customHeight="1" x14ac:dyDescent="0.25">
      <c r="A396" s="71" t="s">
        <v>26</v>
      </c>
      <c r="B396" s="57" t="s">
        <v>102</v>
      </c>
      <c r="C396" s="57" t="s">
        <v>102</v>
      </c>
      <c r="D396" s="23" t="s">
        <v>165</v>
      </c>
      <c r="E396" s="57" t="s">
        <v>122</v>
      </c>
      <c r="F396" s="56">
        <v>100</v>
      </c>
      <c r="G396" s="56">
        <v>100</v>
      </c>
      <c r="H396" s="56"/>
      <c r="I396" s="56">
        <v>100</v>
      </c>
    </row>
    <row r="397" spans="1:10" ht="20.25" customHeight="1" x14ac:dyDescent="0.25">
      <c r="A397" s="12" t="s">
        <v>63</v>
      </c>
      <c r="B397" s="21" t="s">
        <v>102</v>
      </c>
      <c r="C397" s="21" t="s">
        <v>101</v>
      </c>
      <c r="D397" s="21"/>
      <c r="E397" s="21"/>
      <c r="F397" s="24">
        <f>F398</f>
        <v>4067.1000000000004</v>
      </c>
      <c r="G397" s="81">
        <f t="shared" ref="G397:I397" si="105">G398</f>
        <v>4067.1000000000004</v>
      </c>
      <c r="H397" s="81" t="e">
        <f t="shared" si="105"/>
        <v>#REF!</v>
      </c>
      <c r="I397" s="24">
        <f t="shared" si="105"/>
        <v>4067.1000000000004</v>
      </c>
    </row>
    <row r="398" spans="1:10" ht="42.75" customHeight="1" x14ac:dyDescent="0.25">
      <c r="A398" s="12" t="s">
        <v>386</v>
      </c>
      <c r="B398" s="21" t="s">
        <v>102</v>
      </c>
      <c r="C398" s="21" t="s">
        <v>101</v>
      </c>
      <c r="D398" s="67" t="s">
        <v>109</v>
      </c>
      <c r="E398" s="21"/>
      <c r="F398" s="24">
        <f>F399</f>
        <v>4067.1000000000004</v>
      </c>
      <c r="G398" s="81">
        <f t="shared" ref="G398:I398" si="106">G399</f>
        <v>4067.1000000000004</v>
      </c>
      <c r="H398" s="81" t="e">
        <f t="shared" si="106"/>
        <v>#REF!</v>
      </c>
      <c r="I398" s="24">
        <f t="shared" si="106"/>
        <v>4067.1000000000004</v>
      </c>
    </row>
    <row r="399" spans="1:10" ht="16.5" customHeight="1" x14ac:dyDescent="0.25">
      <c r="A399" s="12" t="s">
        <v>172</v>
      </c>
      <c r="B399" s="67" t="s">
        <v>102</v>
      </c>
      <c r="C399" s="67" t="s">
        <v>101</v>
      </c>
      <c r="D399" s="67" t="s">
        <v>110</v>
      </c>
      <c r="E399" s="27"/>
      <c r="F399" s="75">
        <f>F400</f>
        <v>4067.1000000000004</v>
      </c>
      <c r="G399" s="81">
        <f t="shared" ref="G399:I399" si="107">G400</f>
        <v>4067.1000000000004</v>
      </c>
      <c r="H399" s="81" t="e">
        <f t="shared" si="107"/>
        <v>#REF!</v>
      </c>
      <c r="I399" s="75">
        <f t="shared" si="107"/>
        <v>4067.1000000000004</v>
      </c>
    </row>
    <row r="400" spans="1:10" ht="45.75" customHeight="1" x14ac:dyDescent="0.25">
      <c r="A400" s="7" t="s">
        <v>387</v>
      </c>
      <c r="B400" s="21" t="s">
        <v>102</v>
      </c>
      <c r="C400" s="21" t="s">
        <v>101</v>
      </c>
      <c r="D400" s="20" t="s">
        <v>164</v>
      </c>
      <c r="E400" s="21"/>
      <c r="F400" s="24">
        <f>F401</f>
        <v>4067.1000000000004</v>
      </c>
      <c r="G400" s="81">
        <f t="shared" ref="G400:I400" si="108">G401</f>
        <v>4067.1000000000004</v>
      </c>
      <c r="H400" s="81" t="e">
        <f t="shared" si="108"/>
        <v>#REF!</v>
      </c>
      <c r="I400" s="24">
        <f t="shared" si="108"/>
        <v>4067.1000000000004</v>
      </c>
    </row>
    <row r="401" spans="1:10" ht="32.25" customHeight="1" x14ac:dyDescent="0.25">
      <c r="A401" s="7" t="s">
        <v>477</v>
      </c>
      <c r="B401" s="21" t="s">
        <v>102</v>
      </c>
      <c r="C401" s="21" t="s">
        <v>101</v>
      </c>
      <c r="D401" s="17" t="s">
        <v>164</v>
      </c>
      <c r="E401" s="21"/>
      <c r="F401" s="24">
        <f>F402+F405</f>
        <v>4067.1000000000004</v>
      </c>
      <c r="G401" s="81">
        <f t="shared" ref="G401:I401" si="109">G402+G405</f>
        <v>4067.1000000000004</v>
      </c>
      <c r="H401" s="81" t="e">
        <f t="shared" si="109"/>
        <v>#REF!</v>
      </c>
      <c r="I401" s="24">
        <f t="shared" si="109"/>
        <v>4067.1000000000004</v>
      </c>
    </row>
    <row r="402" spans="1:10" ht="29.25" customHeight="1" x14ac:dyDescent="0.25">
      <c r="A402" s="7" t="s">
        <v>5</v>
      </c>
      <c r="B402" s="21" t="s">
        <v>102</v>
      </c>
      <c r="C402" s="21" t="s">
        <v>101</v>
      </c>
      <c r="D402" s="17" t="s">
        <v>388</v>
      </c>
      <c r="E402" s="21"/>
      <c r="F402" s="24">
        <f>F403+F404</f>
        <v>3257.1000000000004</v>
      </c>
      <c r="G402" s="81">
        <f t="shared" ref="G402:I402" si="110">G403+G404</f>
        <v>3257.1000000000004</v>
      </c>
      <c r="H402" s="81">
        <f t="shared" si="110"/>
        <v>0</v>
      </c>
      <c r="I402" s="24">
        <f t="shared" si="110"/>
        <v>3257.1000000000004</v>
      </c>
    </row>
    <row r="403" spans="1:10" ht="38.25" x14ac:dyDescent="0.25">
      <c r="A403" s="7" t="s">
        <v>33</v>
      </c>
      <c r="B403" s="21" t="s">
        <v>102</v>
      </c>
      <c r="C403" s="21" t="s">
        <v>101</v>
      </c>
      <c r="D403" s="17" t="s">
        <v>388</v>
      </c>
      <c r="E403" s="21" t="s">
        <v>107</v>
      </c>
      <c r="F403" s="56">
        <v>3005.8</v>
      </c>
      <c r="G403" s="81">
        <v>3005.8</v>
      </c>
      <c r="H403" s="81"/>
      <c r="I403" s="59">
        <v>3005.8</v>
      </c>
      <c r="J403" s="60">
        <v>150</v>
      </c>
    </row>
    <row r="404" spans="1:10" ht="41.25" customHeight="1" x14ac:dyDescent="0.25">
      <c r="A404" s="7" t="s">
        <v>24</v>
      </c>
      <c r="B404" s="21" t="s">
        <v>102</v>
      </c>
      <c r="C404" s="21" t="s">
        <v>101</v>
      </c>
      <c r="D404" s="17" t="s">
        <v>388</v>
      </c>
      <c r="E404" s="21" t="s">
        <v>108</v>
      </c>
      <c r="F404" s="24">
        <v>251.3</v>
      </c>
      <c r="G404" s="81">
        <v>251.3</v>
      </c>
      <c r="H404" s="81"/>
      <c r="I404" s="24">
        <v>251.3</v>
      </c>
    </row>
    <row r="405" spans="1:10" ht="54.75" customHeight="1" x14ac:dyDescent="0.25">
      <c r="A405" s="7" t="s">
        <v>7</v>
      </c>
      <c r="B405" s="21" t="s">
        <v>102</v>
      </c>
      <c r="C405" s="21" t="s">
        <v>101</v>
      </c>
      <c r="D405" s="17" t="s">
        <v>389</v>
      </c>
      <c r="E405" s="21"/>
      <c r="F405" s="56">
        <f>F406</f>
        <v>810</v>
      </c>
      <c r="G405" s="81">
        <f t="shared" ref="G405:I405" si="111">G406</f>
        <v>810</v>
      </c>
      <c r="H405" s="81" t="e">
        <f t="shared" si="111"/>
        <v>#REF!</v>
      </c>
      <c r="I405" s="24">
        <f t="shared" si="111"/>
        <v>810</v>
      </c>
    </row>
    <row r="406" spans="1:10" ht="42.75" customHeight="1" x14ac:dyDescent="0.25">
      <c r="A406" s="7" t="s">
        <v>33</v>
      </c>
      <c r="B406" s="21" t="s">
        <v>102</v>
      </c>
      <c r="C406" s="21" t="s">
        <v>101</v>
      </c>
      <c r="D406" s="17" t="s">
        <v>389</v>
      </c>
      <c r="E406" s="21" t="s">
        <v>107</v>
      </c>
      <c r="F406" s="24">
        <v>810</v>
      </c>
      <c r="G406" s="81">
        <v>810</v>
      </c>
      <c r="H406" s="81" t="e">
        <f>#REF!+#REF!</f>
        <v>#REF!</v>
      </c>
      <c r="I406" s="24">
        <v>810</v>
      </c>
    </row>
    <row r="407" spans="1:10" x14ac:dyDescent="0.25">
      <c r="A407" s="16" t="s">
        <v>64</v>
      </c>
      <c r="B407" s="27" t="s">
        <v>100</v>
      </c>
      <c r="C407" s="27" t="s">
        <v>94</v>
      </c>
      <c r="D407" s="27"/>
      <c r="E407" s="27"/>
      <c r="F407" s="28">
        <f t="shared" ref="F407:I408" si="112">F408</f>
        <v>31455.600000000002</v>
      </c>
      <c r="G407" s="82">
        <f t="shared" si="112"/>
        <v>28880.699999999997</v>
      </c>
      <c r="H407" s="82" t="e">
        <f t="shared" si="112"/>
        <v>#REF!</v>
      </c>
      <c r="I407" s="28">
        <f t="shared" si="112"/>
        <v>28880.699999999997</v>
      </c>
    </row>
    <row r="408" spans="1:10" x14ac:dyDescent="0.25">
      <c r="A408" s="12" t="s">
        <v>65</v>
      </c>
      <c r="B408" s="21" t="s">
        <v>100</v>
      </c>
      <c r="C408" s="21" t="s">
        <v>93</v>
      </c>
      <c r="D408" s="21"/>
      <c r="E408" s="21"/>
      <c r="F408" s="24">
        <f>F409</f>
        <v>31455.600000000002</v>
      </c>
      <c r="G408" s="81">
        <f t="shared" si="112"/>
        <v>28880.699999999997</v>
      </c>
      <c r="H408" s="81" t="e">
        <f t="shared" si="112"/>
        <v>#REF!</v>
      </c>
      <c r="I408" s="24">
        <f t="shared" si="112"/>
        <v>28880.699999999997</v>
      </c>
    </row>
    <row r="409" spans="1:10" ht="42.75" customHeight="1" x14ac:dyDescent="0.25">
      <c r="A409" s="12" t="s">
        <v>214</v>
      </c>
      <c r="B409" s="67" t="s">
        <v>100</v>
      </c>
      <c r="C409" s="67" t="s">
        <v>93</v>
      </c>
      <c r="D409" s="67" t="s">
        <v>186</v>
      </c>
      <c r="E409" s="21"/>
      <c r="F409" s="24">
        <f>F410+F414</f>
        <v>31455.600000000002</v>
      </c>
      <c r="G409" s="81">
        <f t="shared" ref="G409:I409" si="113">G410+G414</f>
        <v>28880.699999999997</v>
      </c>
      <c r="H409" s="81" t="e">
        <f t="shared" si="113"/>
        <v>#REF!</v>
      </c>
      <c r="I409" s="24">
        <f t="shared" si="113"/>
        <v>28880.699999999997</v>
      </c>
    </row>
    <row r="410" spans="1:10" ht="30" customHeight="1" x14ac:dyDescent="0.25">
      <c r="A410" s="9" t="s">
        <v>279</v>
      </c>
      <c r="B410" s="67" t="s">
        <v>100</v>
      </c>
      <c r="C410" s="67" t="s">
        <v>93</v>
      </c>
      <c r="D410" s="17" t="s">
        <v>392</v>
      </c>
      <c r="E410" s="21"/>
      <c r="F410" s="24">
        <f>F411</f>
        <v>2525.3000000000002</v>
      </c>
      <c r="G410" s="81">
        <f>G411</f>
        <v>0</v>
      </c>
      <c r="H410" s="81" t="e">
        <f>H411</f>
        <v>#REF!</v>
      </c>
      <c r="I410" s="24">
        <f>I411</f>
        <v>0</v>
      </c>
    </row>
    <row r="411" spans="1:10" ht="57" customHeight="1" x14ac:dyDescent="0.25">
      <c r="A411" s="9" t="s">
        <v>390</v>
      </c>
      <c r="B411" s="67" t="s">
        <v>100</v>
      </c>
      <c r="C411" s="67" t="s">
        <v>93</v>
      </c>
      <c r="D411" s="17" t="s">
        <v>393</v>
      </c>
      <c r="E411" s="21"/>
      <c r="F411" s="24">
        <f>F412</f>
        <v>2525.3000000000002</v>
      </c>
      <c r="G411" s="81">
        <f>G412</f>
        <v>0</v>
      </c>
      <c r="H411" s="81" t="e">
        <f>H412+H414</f>
        <v>#REF!</v>
      </c>
      <c r="I411" s="24">
        <f>I412</f>
        <v>0</v>
      </c>
    </row>
    <row r="412" spans="1:10" ht="38.25" x14ac:dyDescent="0.25">
      <c r="A412" s="9" t="s">
        <v>391</v>
      </c>
      <c r="B412" s="21" t="s">
        <v>100</v>
      </c>
      <c r="C412" s="21" t="s">
        <v>93</v>
      </c>
      <c r="D412" s="17" t="s">
        <v>394</v>
      </c>
      <c r="E412" s="21"/>
      <c r="F412" s="24">
        <f>F413</f>
        <v>2525.3000000000002</v>
      </c>
      <c r="G412" s="81">
        <f>G413</f>
        <v>0</v>
      </c>
      <c r="H412" s="81">
        <f>H413</f>
        <v>1958.7</v>
      </c>
      <c r="I412" s="24">
        <f>I413</f>
        <v>0</v>
      </c>
    </row>
    <row r="413" spans="1:10" ht="19.5" customHeight="1" x14ac:dyDescent="0.25">
      <c r="A413" s="9" t="s">
        <v>26</v>
      </c>
      <c r="B413" s="21" t="s">
        <v>100</v>
      </c>
      <c r="C413" s="21" t="s">
        <v>93</v>
      </c>
      <c r="D413" s="17" t="s">
        <v>394</v>
      </c>
      <c r="E413" s="21">
        <v>610</v>
      </c>
      <c r="F413" s="24">
        <v>2525.3000000000002</v>
      </c>
      <c r="G413" s="81">
        <v>0</v>
      </c>
      <c r="H413" s="81">
        <v>1958.7</v>
      </c>
      <c r="I413" s="24">
        <v>0</v>
      </c>
    </row>
    <row r="414" spans="1:10" ht="18.75" customHeight="1" x14ac:dyDescent="0.25">
      <c r="A414" s="9" t="s">
        <v>172</v>
      </c>
      <c r="B414" s="21" t="s">
        <v>100</v>
      </c>
      <c r="C414" s="21" t="s">
        <v>93</v>
      </c>
      <c r="D414" s="17" t="s">
        <v>396</v>
      </c>
      <c r="E414" s="21"/>
      <c r="F414" s="24">
        <f>F415+F420+F425+F430</f>
        <v>28930.300000000003</v>
      </c>
      <c r="G414" s="81">
        <f t="shared" ref="G414:I414" si="114">G415+G420+G425+G430</f>
        <v>28880.699999999997</v>
      </c>
      <c r="H414" s="81" t="e">
        <f t="shared" si="114"/>
        <v>#REF!</v>
      </c>
      <c r="I414" s="24">
        <f t="shared" si="114"/>
        <v>28880.699999999997</v>
      </c>
    </row>
    <row r="415" spans="1:10" ht="31.5" customHeight="1" x14ac:dyDescent="0.25">
      <c r="A415" s="9" t="s">
        <v>395</v>
      </c>
      <c r="B415" s="21" t="s">
        <v>100</v>
      </c>
      <c r="C415" s="21" t="s">
        <v>93</v>
      </c>
      <c r="D415" s="17" t="s">
        <v>397</v>
      </c>
      <c r="E415" s="21"/>
      <c r="F415" s="24">
        <f>F416+F418</f>
        <v>3169.3999999999996</v>
      </c>
      <c r="G415" s="81">
        <f>G416+G418</f>
        <v>3300.3999999999996</v>
      </c>
      <c r="H415" s="81">
        <f t="shared" ref="H415:I415" si="115">H416+H418</f>
        <v>8652.7000000000007</v>
      </c>
      <c r="I415" s="24">
        <f t="shared" si="115"/>
        <v>3300.3999999999996</v>
      </c>
    </row>
    <row r="416" spans="1:10" ht="15.75" customHeight="1" x14ac:dyDescent="0.25">
      <c r="A416" s="9" t="s">
        <v>66</v>
      </c>
      <c r="B416" s="21" t="s">
        <v>100</v>
      </c>
      <c r="C416" s="21" t="s">
        <v>93</v>
      </c>
      <c r="D416" s="17" t="s">
        <v>398</v>
      </c>
      <c r="E416" s="21"/>
      <c r="F416" s="24">
        <f>F417</f>
        <v>1694.8</v>
      </c>
      <c r="G416" s="81">
        <f>G417</f>
        <v>1825.8</v>
      </c>
      <c r="H416" s="81"/>
      <c r="I416" s="24">
        <f>I417</f>
        <v>1825.8</v>
      </c>
    </row>
    <row r="417" spans="1:9" x14ac:dyDescent="0.25">
      <c r="A417" s="9" t="s">
        <v>26</v>
      </c>
      <c r="B417" s="21" t="s">
        <v>100</v>
      </c>
      <c r="C417" s="21" t="s">
        <v>93</v>
      </c>
      <c r="D417" s="17" t="s">
        <v>398</v>
      </c>
      <c r="E417" s="21" t="s">
        <v>122</v>
      </c>
      <c r="F417" s="24">
        <v>1694.8</v>
      </c>
      <c r="G417" s="81">
        <v>1825.8</v>
      </c>
      <c r="H417" s="81"/>
      <c r="I417" s="24">
        <v>1825.8</v>
      </c>
    </row>
    <row r="418" spans="1:9" ht="53.25" customHeight="1" x14ac:dyDescent="0.25">
      <c r="A418" s="9" t="s">
        <v>7</v>
      </c>
      <c r="B418" s="21" t="s">
        <v>100</v>
      </c>
      <c r="C418" s="21" t="s">
        <v>93</v>
      </c>
      <c r="D418" s="17" t="s">
        <v>399</v>
      </c>
      <c r="E418" s="21"/>
      <c r="F418" s="56">
        <f>F419</f>
        <v>1474.6</v>
      </c>
      <c r="G418" s="81">
        <f t="shared" ref="G418:I418" si="116">G419</f>
        <v>1474.6</v>
      </c>
      <c r="H418" s="81">
        <f t="shared" si="116"/>
        <v>8652.7000000000007</v>
      </c>
      <c r="I418" s="24">
        <f t="shared" si="116"/>
        <v>1474.6</v>
      </c>
    </row>
    <row r="419" spans="1:9" x14ac:dyDescent="0.25">
      <c r="A419" s="9" t="s">
        <v>26</v>
      </c>
      <c r="B419" s="21" t="s">
        <v>100</v>
      </c>
      <c r="C419" s="21" t="s">
        <v>93</v>
      </c>
      <c r="D419" s="17" t="s">
        <v>399</v>
      </c>
      <c r="E419" s="21" t="s">
        <v>122</v>
      </c>
      <c r="F419" s="24">
        <v>1474.6</v>
      </c>
      <c r="G419" s="81">
        <v>1474.6</v>
      </c>
      <c r="H419" s="81">
        <f>H420</f>
        <v>8652.7000000000007</v>
      </c>
      <c r="I419" s="24">
        <v>1474.6</v>
      </c>
    </row>
    <row r="420" spans="1:9" ht="54.75" customHeight="1" x14ac:dyDescent="0.25">
      <c r="A420" s="9" t="s">
        <v>480</v>
      </c>
      <c r="B420" s="21" t="s">
        <v>100</v>
      </c>
      <c r="C420" s="21" t="s">
        <v>93</v>
      </c>
      <c r="D420" s="17" t="s">
        <v>403</v>
      </c>
      <c r="E420" s="21"/>
      <c r="F420" s="24">
        <f>F421+F423</f>
        <v>15075.900000000001</v>
      </c>
      <c r="G420" s="81">
        <f t="shared" ref="G420:I420" si="117">G421+G423</f>
        <v>15273.3</v>
      </c>
      <c r="H420" s="81">
        <f t="shared" si="117"/>
        <v>8652.7000000000007</v>
      </c>
      <c r="I420" s="24">
        <f t="shared" si="117"/>
        <v>15273.3</v>
      </c>
    </row>
    <row r="421" spans="1:9" x14ac:dyDescent="0.25">
      <c r="A421" s="9" t="s">
        <v>66</v>
      </c>
      <c r="B421" s="21" t="s">
        <v>100</v>
      </c>
      <c r="C421" s="21" t="s">
        <v>93</v>
      </c>
      <c r="D421" s="17" t="s">
        <v>404</v>
      </c>
      <c r="E421" s="21"/>
      <c r="F421" s="24">
        <f>F422</f>
        <v>9631.2000000000007</v>
      </c>
      <c r="G421" s="81">
        <f>G422</f>
        <v>9828.6</v>
      </c>
      <c r="H421" s="81">
        <f>H422</f>
        <v>5464.2</v>
      </c>
      <c r="I421" s="24">
        <f>I422</f>
        <v>9828.6</v>
      </c>
    </row>
    <row r="422" spans="1:9" x14ac:dyDescent="0.25">
      <c r="A422" s="9" t="s">
        <v>26</v>
      </c>
      <c r="B422" s="21" t="s">
        <v>100</v>
      </c>
      <c r="C422" s="21" t="s">
        <v>93</v>
      </c>
      <c r="D422" s="17" t="s">
        <v>404</v>
      </c>
      <c r="E422" s="21">
        <v>610</v>
      </c>
      <c r="F422" s="24">
        <v>9631.2000000000007</v>
      </c>
      <c r="G422" s="81">
        <v>9828.6</v>
      </c>
      <c r="H422" s="81">
        <v>5464.2</v>
      </c>
      <c r="I422" s="24">
        <v>9828.6</v>
      </c>
    </row>
    <row r="423" spans="1:9" ht="51" x14ac:dyDescent="0.25">
      <c r="A423" s="9" t="s">
        <v>7</v>
      </c>
      <c r="B423" s="21" t="s">
        <v>100</v>
      </c>
      <c r="C423" s="21" t="s">
        <v>93</v>
      </c>
      <c r="D423" s="17" t="s">
        <v>405</v>
      </c>
      <c r="E423" s="21"/>
      <c r="F423" s="56">
        <f>F424</f>
        <v>5444.7</v>
      </c>
      <c r="G423" s="81">
        <f>G424</f>
        <v>5444.7</v>
      </c>
      <c r="H423" s="81">
        <f>H424</f>
        <v>3188.5</v>
      </c>
      <c r="I423" s="24">
        <f>I424</f>
        <v>5444.7</v>
      </c>
    </row>
    <row r="424" spans="1:9" x14ac:dyDescent="0.25">
      <c r="A424" s="9" t="s">
        <v>26</v>
      </c>
      <c r="B424" s="21" t="s">
        <v>100</v>
      </c>
      <c r="C424" s="21" t="s">
        <v>93</v>
      </c>
      <c r="D424" s="17" t="s">
        <v>405</v>
      </c>
      <c r="E424" s="21">
        <v>610</v>
      </c>
      <c r="F424" s="24">
        <v>5444.7</v>
      </c>
      <c r="G424" s="81">
        <v>5444.7</v>
      </c>
      <c r="H424" s="81">
        <v>3188.5</v>
      </c>
      <c r="I424" s="24">
        <v>5444.7</v>
      </c>
    </row>
    <row r="425" spans="1:9" ht="53.25" customHeight="1" x14ac:dyDescent="0.25">
      <c r="A425" s="9" t="s">
        <v>479</v>
      </c>
      <c r="B425" s="21" t="s">
        <v>100</v>
      </c>
      <c r="C425" s="21" t="s">
        <v>93</v>
      </c>
      <c r="D425" s="17" t="s">
        <v>406</v>
      </c>
      <c r="E425" s="21"/>
      <c r="F425" s="24">
        <f>F426+F428</f>
        <v>10307</v>
      </c>
      <c r="G425" s="81">
        <f t="shared" ref="G425:I425" si="118">G426+G428</f>
        <v>10307</v>
      </c>
      <c r="H425" s="81">
        <f t="shared" si="118"/>
        <v>1386.4</v>
      </c>
      <c r="I425" s="24">
        <f t="shared" si="118"/>
        <v>10307</v>
      </c>
    </row>
    <row r="426" spans="1:9" ht="14.25" customHeight="1" x14ac:dyDescent="0.25">
      <c r="A426" s="9" t="s">
        <v>66</v>
      </c>
      <c r="B426" s="21" t="s">
        <v>100</v>
      </c>
      <c r="C426" s="21" t="s">
        <v>93</v>
      </c>
      <c r="D426" s="17" t="s">
        <v>407</v>
      </c>
      <c r="E426" s="21"/>
      <c r="F426" s="24">
        <f>F427</f>
        <v>5668.7</v>
      </c>
      <c r="G426" s="81">
        <f>G427</f>
        <v>5668.7</v>
      </c>
      <c r="H426" s="81"/>
      <c r="I426" s="24">
        <f>I427</f>
        <v>5668.7</v>
      </c>
    </row>
    <row r="427" spans="1:9" x14ac:dyDescent="0.25">
      <c r="A427" s="9" t="s">
        <v>26</v>
      </c>
      <c r="B427" s="21" t="s">
        <v>100</v>
      </c>
      <c r="C427" s="21" t="s">
        <v>93</v>
      </c>
      <c r="D427" s="17" t="s">
        <v>407</v>
      </c>
      <c r="E427" s="21" t="s">
        <v>122</v>
      </c>
      <c r="F427" s="24">
        <v>5668.7</v>
      </c>
      <c r="G427" s="81">
        <v>5668.7</v>
      </c>
      <c r="H427" s="81">
        <f>H428</f>
        <v>1386.4</v>
      </c>
      <c r="I427" s="24">
        <v>5668.7</v>
      </c>
    </row>
    <row r="428" spans="1:9" ht="54.75" customHeight="1" x14ac:dyDescent="0.25">
      <c r="A428" s="9" t="s">
        <v>7</v>
      </c>
      <c r="B428" s="21" t="s">
        <v>100</v>
      </c>
      <c r="C428" s="21" t="s">
        <v>93</v>
      </c>
      <c r="D428" s="17" t="s">
        <v>408</v>
      </c>
      <c r="E428" s="21"/>
      <c r="F428" s="56">
        <f>F429</f>
        <v>4638.3</v>
      </c>
      <c r="G428" s="58">
        <f>G429</f>
        <v>4638.3</v>
      </c>
      <c r="H428" s="58">
        <v>1386.4</v>
      </c>
      <c r="I428" s="58">
        <f>I429</f>
        <v>4638.3</v>
      </c>
    </row>
    <row r="429" spans="1:9" x14ac:dyDescent="0.25">
      <c r="A429" s="25" t="s">
        <v>26</v>
      </c>
      <c r="B429" s="21" t="s">
        <v>100</v>
      </c>
      <c r="C429" s="21" t="s">
        <v>93</v>
      </c>
      <c r="D429" s="23" t="s">
        <v>408</v>
      </c>
      <c r="E429" s="21" t="s">
        <v>122</v>
      </c>
      <c r="F429" s="24">
        <v>4638.3</v>
      </c>
      <c r="G429" s="81">
        <v>4638.3</v>
      </c>
      <c r="H429" s="81" t="e">
        <f>H430</f>
        <v>#REF!</v>
      </c>
      <c r="I429" s="24">
        <v>4638.3</v>
      </c>
    </row>
    <row r="430" spans="1:9" ht="57" customHeight="1" x14ac:dyDescent="0.25">
      <c r="A430" s="12" t="s">
        <v>409</v>
      </c>
      <c r="B430" s="21" t="s">
        <v>100</v>
      </c>
      <c r="C430" s="21" t="s">
        <v>93</v>
      </c>
      <c r="D430" s="17" t="s">
        <v>410</v>
      </c>
      <c r="E430" s="21"/>
      <c r="F430" s="24">
        <f>F431</f>
        <v>378</v>
      </c>
      <c r="G430" s="81">
        <f t="shared" ref="G430:I430" si="119">G431</f>
        <v>0</v>
      </c>
      <c r="H430" s="81" t="e">
        <f t="shared" si="119"/>
        <v>#REF!</v>
      </c>
      <c r="I430" s="24">
        <f t="shared" si="119"/>
        <v>0</v>
      </c>
    </row>
    <row r="431" spans="1:9" ht="31.5" customHeight="1" x14ac:dyDescent="0.25">
      <c r="A431" s="12" t="s">
        <v>519</v>
      </c>
      <c r="B431" s="21" t="s">
        <v>100</v>
      </c>
      <c r="C431" s="21" t="s">
        <v>93</v>
      </c>
      <c r="D431" s="17" t="s">
        <v>411</v>
      </c>
      <c r="E431" s="21"/>
      <c r="F431" s="24">
        <f>F432</f>
        <v>378</v>
      </c>
      <c r="G431" s="81">
        <f>G432</f>
        <v>0</v>
      </c>
      <c r="H431" s="81" t="e">
        <f>H432+#REF!</f>
        <v>#REF!</v>
      </c>
      <c r="I431" s="24">
        <f>I432</f>
        <v>0</v>
      </c>
    </row>
    <row r="432" spans="1:9" x14ac:dyDescent="0.25">
      <c r="A432" s="12" t="s">
        <v>26</v>
      </c>
      <c r="B432" s="21" t="s">
        <v>100</v>
      </c>
      <c r="C432" s="21" t="s">
        <v>93</v>
      </c>
      <c r="D432" s="17" t="s">
        <v>411</v>
      </c>
      <c r="E432" s="21" t="s">
        <v>122</v>
      </c>
      <c r="F432" s="24">
        <v>378</v>
      </c>
      <c r="G432" s="81">
        <v>0</v>
      </c>
      <c r="H432" s="81" t="e">
        <f>#REF!+#REF!+#REF!</f>
        <v>#REF!</v>
      </c>
      <c r="I432" s="24">
        <v>0</v>
      </c>
    </row>
    <row r="433" spans="1:9" x14ac:dyDescent="0.25">
      <c r="A433" s="16" t="s">
        <v>117</v>
      </c>
      <c r="B433" s="27" t="s">
        <v>101</v>
      </c>
      <c r="C433" s="27" t="s">
        <v>94</v>
      </c>
      <c r="D433" s="27"/>
      <c r="E433" s="27"/>
      <c r="F433" s="28">
        <f>F434+F440</f>
        <v>382.5</v>
      </c>
      <c r="G433" s="82">
        <f>G434+G440</f>
        <v>382.5</v>
      </c>
      <c r="H433" s="82">
        <f>H434+H440</f>
        <v>141.30000000000001</v>
      </c>
      <c r="I433" s="28">
        <f>I434+I440</f>
        <v>382.5</v>
      </c>
    </row>
    <row r="434" spans="1:9" ht="25.5" x14ac:dyDescent="0.25">
      <c r="A434" s="12" t="s">
        <v>67</v>
      </c>
      <c r="B434" s="21" t="s">
        <v>101</v>
      </c>
      <c r="C434" s="21" t="s">
        <v>102</v>
      </c>
      <c r="D434" s="21"/>
      <c r="E434" s="21"/>
      <c r="F434" s="24">
        <f>F435</f>
        <v>373.5</v>
      </c>
      <c r="G434" s="81">
        <f t="shared" ref="G434:I434" si="120">G435</f>
        <v>373.5</v>
      </c>
      <c r="H434" s="81">
        <f t="shared" si="120"/>
        <v>132.30000000000001</v>
      </c>
      <c r="I434" s="24">
        <f t="shared" si="120"/>
        <v>373.5</v>
      </c>
    </row>
    <row r="435" spans="1:9" ht="69.75" customHeight="1" x14ac:dyDescent="0.25">
      <c r="A435" s="12" t="s">
        <v>219</v>
      </c>
      <c r="B435" s="67" t="s">
        <v>101</v>
      </c>
      <c r="C435" s="67" t="s">
        <v>102</v>
      </c>
      <c r="D435" s="67" t="s">
        <v>221</v>
      </c>
      <c r="E435" s="21"/>
      <c r="F435" s="24">
        <f>F436</f>
        <v>373.5</v>
      </c>
      <c r="G435" s="81">
        <f t="shared" ref="G435:I435" si="121">G436</f>
        <v>373.5</v>
      </c>
      <c r="H435" s="81">
        <f t="shared" si="121"/>
        <v>132.30000000000001</v>
      </c>
      <c r="I435" s="24">
        <f t="shared" si="121"/>
        <v>373.5</v>
      </c>
    </row>
    <row r="436" spans="1:9" ht="18.75" customHeight="1" x14ac:dyDescent="0.25">
      <c r="A436" s="12" t="s">
        <v>172</v>
      </c>
      <c r="B436" s="21" t="s">
        <v>101</v>
      </c>
      <c r="C436" s="21" t="s">
        <v>102</v>
      </c>
      <c r="D436" s="21" t="s">
        <v>222</v>
      </c>
      <c r="E436" s="21"/>
      <c r="F436" s="24">
        <f>F437</f>
        <v>373.5</v>
      </c>
      <c r="G436" s="81">
        <f t="shared" ref="G436:I436" si="122">G437</f>
        <v>373.5</v>
      </c>
      <c r="H436" s="81">
        <f t="shared" si="122"/>
        <v>132.30000000000001</v>
      </c>
      <c r="I436" s="24">
        <f t="shared" si="122"/>
        <v>373.5</v>
      </c>
    </row>
    <row r="437" spans="1:9" ht="95.25" customHeight="1" x14ac:dyDescent="0.25">
      <c r="A437" s="41" t="s">
        <v>412</v>
      </c>
      <c r="B437" s="21" t="s">
        <v>101</v>
      </c>
      <c r="C437" s="21" t="s">
        <v>102</v>
      </c>
      <c r="D437" s="29" t="s">
        <v>223</v>
      </c>
      <c r="E437" s="21"/>
      <c r="F437" s="24">
        <f>F438</f>
        <v>373.5</v>
      </c>
      <c r="G437" s="81">
        <f t="shared" ref="G437:I437" si="123">G438</f>
        <v>373.5</v>
      </c>
      <c r="H437" s="81">
        <f t="shared" si="123"/>
        <v>132.30000000000001</v>
      </c>
      <c r="I437" s="24">
        <f t="shared" si="123"/>
        <v>373.5</v>
      </c>
    </row>
    <row r="438" spans="1:9" ht="147.75" customHeight="1" x14ac:dyDescent="0.25">
      <c r="A438" s="11" t="s">
        <v>52</v>
      </c>
      <c r="B438" s="21" t="s">
        <v>101</v>
      </c>
      <c r="C438" s="21" t="s">
        <v>102</v>
      </c>
      <c r="D438" s="21" t="s">
        <v>413</v>
      </c>
      <c r="E438" s="21"/>
      <c r="F438" s="24">
        <f t="shared" ref="F438:I438" si="124">F439</f>
        <v>373.5</v>
      </c>
      <c r="G438" s="81">
        <f t="shared" si="124"/>
        <v>373.5</v>
      </c>
      <c r="H438" s="81">
        <f t="shared" si="124"/>
        <v>132.30000000000001</v>
      </c>
      <c r="I438" s="24">
        <f t="shared" si="124"/>
        <v>373.5</v>
      </c>
    </row>
    <row r="439" spans="1:9" ht="38.25" x14ac:dyDescent="0.25">
      <c r="A439" s="11" t="s">
        <v>10</v>
      </c>
      <c r="B439" s="21" t="s">
        <v>101</v>
      </c>
      <c r="C439" s="21" t="s">
        <v>102</v>
      </c>
      <c r="D439" s="21" t="s">
        <v>413</v>
      </c>
      <c r="E439" s="21" t="s">
        <v>108</v>
      </c>
      <c r="F439" s="24">
        <v>373.5</v>
      </c>
      <c r="G439" s="81">
        <v>373.5</v>
      </c>
      <c r="H439" s="81">
        <v>132.30000000000001</v>
      </c>
      <c r="I439" s="24">
        <v>373.5</v>
      </c>
    </row>
    <row r="440" spans="1:9" ht="25.5" x14ac:dyDescent="0.25">
      <c r="A440" s="12" t="s">
        <v>68</v>
      </c>
      <c r="B440" s="21" t="s">
        <v>101</v>
      </c>
      <c r="C440" s="21" t="s">
        <v>101</v>
      </c>
      <c r="D440" s="21"/>
      <c r="E440" s="21"/>
      <c r="F440" s="24" t="str">
        <f>F441</f>
        <v>9,0</v>
      </c>
      <c r="G440" s="81" t="str">
        <f t="shared" ref="G440:I440" si="125">G441</f>
        <v>9,0</v>
      </c>
      <c r="H440" s="81">
        <f t="shared" si="125"/>
        <v>9</v>
      </c>
      <c r="I440" s="24" t="str">
        <f t="shared" si="125"/>
        <v>9,0</v>
      </c>
    </row>
    <row r="441" spans="1:9" ht="54.75" customHeight="1" x14ac:dyDescent="0.25">
      <c r="A441" s="9" t="s">
        <v>171</v>
      </c>
      <c r="B441" s="67" t="s">
        <v>101</v>
      </c>
      <c r="C441" s="67" t="s">
        <v>101</v>
      </c>
      <c r="D441" s="67" t="s">
        <v>174</v>
      </c>
      <c r="E441" s="21"/>
      <c r="F441" s="24" t="str">
        <f>F442</f>
        <v>9,0</v>
      </c>
      <c r="G441" s="81" t="str">
        <f t="shared" ref="G441:I441" si="126">G442</f>
        <v>9,0</v>
      </c>
      <c r="H441" s="81">
        <f t="shared" si="126"/>
        <v>9</v>
      </c>
      <c r="I441" s="24" t="str">
        <f t="shared" si="126"/>
        <v>9,0</v>
      </c>
    </row>
    <row r="442" spans="1:9" ht="18" customHeight="1" x14ac:dyDescent="0.25">
      <c r="A442" s="7" t="s">
        <v>172</v>
      </c>
      <c r="B442" s="67" t="s">
        <v>101</v>
      </c>
      <c r="C442" s="67" t="s">
        <v>101</v>
      </c>
      <c r="D442" s="67" t="s">
        <v>175</v>
      </c>
      <c r="E442" s="21"/>
      <c r="F442" s="24" t="str">
        <f>F443</f>
        <v>9,0</v>
      </c>
      <c r="G442" s="81" t="str">
        <f t="shared" ref="G442:I442" si="127">G443</f>
        <v>9,0</v>
      </c>
      <c r="H442" s="81">
        <f t="shared" si="127"/>
        <v>9</v>
      </c>
      <c r="I442" s="24" t="str">
        <f t="shared" si="127"/>
        <v>9,0</v>
      </c>
    </row>
    <row r="443" spans="1:9" ht="45" customHeight="1" x14ac:dyDescent="0.25">
      <c r="A443" s="7" t="s">
        <v>255</v>
      </c>
      <c r="B443" s="67" t="s">
        <v>101</v>
      </c>
      <c r="C443" s="67" t="s">
        <v>101</v>
      </c>
      <c r="D443" s="67" t="s">
        <v>176</v>
      </c>
      <c r="E443" s="21"/>
      <c r="F443" s="24" t="str">
        <f>F444</f>
        <v>9,0</v>
      </c>
      <c r="G443" s="81" t="str">
        <f t="shared" ref="G443:I443" si="128">G444</f>
        <v>9,0</v>
      </c>
      <c r="H443" s="81">
        <f t="shared" si="128"/>
        <v>9</v>
      </c>
      <c r="I443" s="24" t="str">
        <f t="shared" si="128"/>
        <v>9,0</v>
      </c>
    </row>
    <row r="444" spans="1:9" ht="57" customHeight="1" x14ac:dyDescent="0.25">
      <c r="A444" s="11" t="s">
        <v>146</v>
      </c>
      <c r="B444" s="21" t="s">
        <v>101</v>
      </c>
      <c r="C444" s="21" t="s">
        <v>101</v>
      </c>
      <c r="D444" s="29" t="s">
        <v>414</v>
      </c>
      <c r="E444" s="21"/>
      <c r="F444" s="24" t="str">
        <f t="shared" ref="F444:I444" si="129">F445</f>
        <v>9,0</v>
      </c>
      <c r="G444" s="81" t="str">
        <f t="shared" si="129"/>
        <v>9,0</v>
      </c>
      <c r="H444" s="81">
        <f t="shared" si="129"/>
        <v>9</v>
      </c>
      <c r="I444" s="24" t="str">
        <f t="shared" si="129"/>
        <v>9,0</v>
      </c>
    </row>
    <row r="445" spans="1:9" ht="25.5" x14ac:dyDescent="0.25">
      <c r="A445" s="9" t="s">
        <v>12</v>
      </c>
      <c r="B445" s="21" t="s">
        <v>101</v>
      </c>
      <c r="C445" s="21" t="s">
        <v>101</v>
      </c>
      <c r="D445" s="29" t="s">
        <v>414</v>
      </c>
      <c r="E445" s="21">
        <v>850</v>
      </c>
      <c r="F445" s="24" t="s">
        <v>91</v>
      </c>
      <c r="G445" s="81" t="s">
        <v>91</v>
      </c>
      <c r="H445" s="81">
        <v>9</v>
      </c>
      <c r="I445" s="24" t="s">
        <v>91</v>
      </c>
    </row>
    <row r="446" spans="1:9" x14ac:dyDescent="0.25">
      <c r="A446" s="16" t="s">
        <v>69</v>
      </c>
      <c r="B446" s="27" t="s">
        <v>124</v>
      </c>
      <c r="C446" s="27" t="s">
        <v>94</v>
      </c>
      <c r="D446" s="27"/>
      <c r="E446" s="27"/>
      <c r="F446" s="28">
        <f>F447+F453+F488</f>
        <v>13448.199999999999</v>
      </c>
      <c r="G446" s="82">
        <f>G447+G453+G488</f>
        <v>8025.6</v>
      </c>
      <c r="H446" s="82" t="e">
        <f>H447+H453+H488</f>
        <v>#REF!</v>
      </c>
      <c r="I446" s="28">
        <f>I447+I453+I488</f>
        <v>8025.6</v>
      </c>
    </row>
    <row r="447" spans="1:9" x14ac:dyDescent="0.25">
      <c r="A447" s="12" t="s">
        <v>70</v>
      </c>
      <c r="B447" s="21">
        <v>10</v>
      </c>
      <c r="C447" s="21" t="s">
        <v>93</v>
      </c>
      <c r="D447" s="27"/>
      <c r="E447" s="27"/>
      <c r="F447" s="24">
        <f>F448</f>
        <v>3547.3</v>
      </c>
      <c r="G447" s="81">
        <f>G448</f>
        <v>3547.3</v>
      </c>
      <c r="H447" s="81">
        <f>H448</f>
        <v>0</v>
      </c>
      <c r="I447" s="24">
        <f>I448</f>
        <v>3547.3</v>
      </c>
    </row>
    <row r="448" spans="1:9" ht="55.5" customHeight="1" x14ac:dyDescent="0.25">
      <c r="A448" s="12" t="s">
        <v>171</v>
      </c>
      <c r="B448" s="67">
        <v>10</v>
      </c>
      <c r="C448" s="67" t="s">
        <v>93</v>
      </c>
      <c r="D448" s="67" t="s">
        <v>174</v>
      </c>
      <c r="E448" s="21"/>
      <c r="F448" s="24">
        <f>F449</f>
        <v>3547.3</v>
      </c>
      <c r="G448" s="81">
        <f t="shared" ref="G448:I448" si="130">G449</f>
        <v>3547.3</v>
      </c>
      <c r="H448" s="81">
        <f t="shared" si="130"/>
        <v>0</v>
      </c>
      <c r="I448" s="24">
        <f t="shared" si="130"/>
        <v>3547.3</v>
      </c>
    </row>
    <row r="449" spans="1:9" ht="22.5" customHeight="1" x14ac:dyDescent="0.25">
      <c r="A449" s="12" t="s">
        <v>172</v>
      </c>
      <c r="B449" s="67" t="s">
        <v>124</v>
      </c>
      <c r="C449" s="67" t="s">
        <v>93</v>
      </c>
      <c r="D449" s="67" t="s">
        <v>175</v>
      </c>
      <c r="E449" s="21"/>
      <c r="F449" s="24">
        <f>F450</f>
        <v>3547.3</v>
      </c>
      <c r="G449" s="81">
        <f>G450</f>
        <v>3547.3</v>
      </c>
      <c r="H449" s="81"/>
      <c r="I449" s="24">
        <f>I450</f>
        <v>3547.3</v>
      </c>
    </row>
    <row r="450" spans="1:9" ht="54" customHeight="1" x14ac:dyDescent="0.25">
      <c r="A450" s="12" t="s">
        <v>415</v>
      </c>
      <c r="B450" s="21">
        <v>10</v>
      </c>
      <c r="C450" s="21" t="s">
        <v>93</v>
      </c>
      <c r="D450" s="21" t="s">
        <v>416</v>
      </c>
      <c r="E450" s="21"/>
      <c r="F450" s="24">
        <f>F451</f>
        <v>3547.3</v>
      </c>
      <c r="G450" s="81">
        <f t="shared" ref="G450:I450" si="131">G451</f>
        <v>3547.3</v>
      </c>
      <c r="H450" s="81">
        <f t="shared" si="131"/>
        <v>1526.5</v>
      </c>
      <c r="I450" s="24">
        <f t="shared" si="131"/>
        <v>3547.3</v>
      </c>
    </row>
    <row r="451" spans="1:9" ht="32.25" customHeight="1" x14ac:dyDescent="0.25">
      <c r="A451" s="12" t="s">
        <v>417</v>
      </c>
      <c r="B451" s="21">
        <v>10</v>
      </c>
      <c r="C451" s="21" t="s">
        <v>93</v>
      </c>
      <c r="D451" s="21" t="s">
        <v>418</v>
      </c>
      <c r="E451" s="21"/>
      <c r="F451" s="24">
        <f>F452</f>
        <v>3547.3</v>
      </c>
      <c r="G451" s="81">
        <f t="shared" ref="G451:I451" si="132">G452</f>
        <v>3547.3</v>
      </c>
      <c r="H451" s="81">
        <f t="shared" si="132"/>
        <v>1526.5</v>
      </c>
      <c r="I451" s="24">
        <f t="shared" si="132"/>
        <v>3547.3</v>
      </c>
    </row>
    <row r="452" spans="1:9" ht="30" customHeight="1" x14ac:dyDescent="0.25">
      <c r="A452" s="7" t="s">
        <v>71</v>
      </c>
      <c r="B452" s="21">
        <v>10</v>
      </c>
      <c r="C452" s="21" t="s">
        <v>93</v>
      </c>
      <c r="D452" s="21" t="s">
        <v>418</v>
      </c>
      <c r="E452" s="21" t="s">
        <v>125</v>
      </c>
      <c r="F452" s="24">
        <v>3547.3</v>
      </c>
      <c r="G452" s="81">
        <v>3547.3</v>
      </c>
      <c r="H452" s="81">
        <v>1526.5</v>
      </c>
      <c r="I452" s="24">
        <v>3547.3</v>
      </c>
    </row>
    <row r="453" spans="1:9" x14ac:dyDescent="0.25">
      <c r="A453" s="12" t="s">
        <v>73</v>
      </c>
      <c r="B453" s="21" t="s">
        <v>124</v>
      </c>
      <c r="C453" s="21" t="s">
        <v>96</v>
      </c>
      <c r="D453" s="21"/>
      <c r="E453" s="21"/>
      <c r="F453" s="24">
        <f>F454+F463+F475+F481</f>
        <v>9675.5</v>
      </c>
      <c r="G453" s="81">
        <f>G454+G463+G475+G481</f>
        <v>4252.9000000000005</v>
      </c>
      <c r="H453" s="81" t="e">
        <f>H454+H463+H475+H481</f>
        <v>#REF!</v>
      </c>
      <c r="I453" s="24">
        <f>I454+I463+I475+I481</f>
        <v>4252.9000000000005</v>
      </c>
    </row>
    <row r="454" spans="1:9" ht="43.5" customHeight="1" x14ac:dyDescent="0.25">
      <c r="A454" s="12" t="s">
        <v>386</v>
      </c>
      <c r="B454" s="67">
        <v>10</v>
      </c>
      <c r="C454" s="67" t="s">
        <v>96</v>
      </c>
      <c r="D454" s="67" t="s">
        <v>109</v>
      </c>
      <c r="E454" s="21"/>
      <c r="F454" s="24">
        <f>F455</f>
        <v>1031.9000000000001</v>
      </c>
      <c r="G454" s="81">
        <f t="shared" ref="G454:I454" si="133">G455</f>
        <v>1031.9000000000001</v>
      </c>
      <c r="H454" s="81">
        <f t="shared" si="133"/>
        <v>722.3</v>
      </c>
      <c r="I454" s="24">
        <f t="shared" si="133"/>
        <v>1031.9000000000001</v>
      </c>
    </row>
    <row r="455" spans="1:9" ht="19.5" customHeight="1" x14ac:dyDescent="0.25">
      <c r="A455" s="12" t="s">
        <v>172</v>
      </c>
      <c r="B455" s="21">
        <v>10</v>
      </c>
      <c r="C455" s="21" t="s">
        <v>96</v>
      </c>
      <c r="D455" s="21" t="s">
        <v>110</v>
      </c>
      <c r="E455" s="21"/>
      <c r="F455" s="24">
        <f>F456+F460</f>
        <v>1031.9000000000001</v>
      </c>
      <c r="G455" s="81">
        <f t="shared" ref="G455:I455" si="134">G456+G460</f>
        <v>1031.9000000000001</v>
      </c>
      <c r="H455" s="81">
        <f t="shared" si="134"/>
        <v>722.3</v>
      </c>
      <c r="I455" s="24">
        <f t="shared" si="134"/>
        <v>1031.9000000000001</v>
      </c>
    </row>
    <row r="456" spans="1:9" ht="43.5" customHeight="1" x14ac:dyDescent="0.25">
      <c r="A456" s="12" t="s">
        <v>361</v>
      </c>
      <c r="B456" s="21">
        <v>10</v>
      </c>
      <c r="C456" s="21" t="s">
        <v>96</v>
      </c>
      <c r="D456" s="21" t="s">
        <v>362</v>
      </c>
      <c r="E456" s="21"/>
      <c r="F456" s="24">
        <f>F457</f>
        <v>803.9</v>
      </c>
      <c r="G456" s="81">
        <f t="shared" ref="G456:I456" si="135">G457</f>
        <v>803.9</v>
      </c>
      <c r="H456" s="81">
        <f t="shared" si="135"/>
        <v>722.3</v>
      </c>
      <c r="I456" s="24">
        <f t="shared" si="135"/>
        <v>803.9</v>
      </c>
    </row>
    <row r="457" spans="1:9" ht="80.25" customHeight="1" x14ac:dyDescent="0.25">
      <c r="A457" s="12" t="s">
        <v>58</v>
      </c>
      <c r="B457" s="21">
        <v>10</v>
      </c>
      <c r="C457" s="21" t="s">
        <v>96</v>
      </c>
      <c r="D457" s="21" t="s">
        <v>373</v>
      </c>
      <c r="E457" s="21"/>
      <c r="F457" s="24">
        <f>F458+F459</f>
        <v>803.9</v>
      </c>
      <c r="G457" s="81">
        <f>G458+G459</f>
        <v>803.9</v>
      </c>
      <c r="H457" s="81">
        <f>H458+H459</f>
        <v>722.3</v>
      </c>
      <c r="I457" s="24">
        <f>I458+I459</f>
        <v>803.9</v>
      </c>
    </row>
    <row r="458" spans="1:9" ht="38.25" x14ac:dyDescent="0.25">
      <c r="A458" s="12" t="s">
        <v>24</v>
      </c>
      <c r="B458" s="21">
        <v>10</v>
      </c>
      <c r="C458" s="21" t="s">
        <v>96</v>
      </c>
      <c r="D458" s="57" t="s">
        <v>373</v>
      </c>
      <c r="E458" s="57">
        <v>240</v>
      </c>
      <c r="F458" s="56">
        <v>30</v>
      </c>
      <c r="G458" s="56">
        <v>30</v>
      </c>
      <c r="H458" s="56">
        <v>10</v>
      </c>
      <c r="I458" s="56">
        <v>30</v>
      </c>
    </row>
    <row r="459" spans="1:9" ht="32.25" customHeight="1" x14ac:dyDescent="0.25">
      <c r="A459" s="12" t="s">
        <v>72</v>
      </c>
      <c r="B459" s="21">
        <v>10</v>
      </c>
      <c r="C459" s="21" t="s">
        <v>96</v>
      </c>
      <c r="D459" s="57" t="s">
        <v>373</v>
      </c>
      <c r="E459" s="57">
        <v>320</v>
      </c>
      <c r="F459" s="56">
        <v>773.9</v>
      </c>
      <c r="G459" s="56">
        <v>773.9</v>
      </c>
      <c r="H459" s="56">
        <v>712.3</v>
      </c>
      <c r="I459" s="56">
        <v>773.9</v>
      </c>
    </row>
    <row r="460" spans="1:9" ht="72.75" customHeight="1" x14ac:dyDescent="0.25">
      <c r="A460" s="12" t="s">
        <v>481</v>
      </c>
      <c r="B460" s="21" t="s">
        <v>124</v>
      </c>
      <c r="C460" s="21" t="s">
        <v>96</v>
      </c>
      <c r="D460" s="57" t="s">
        <v>503</v>
      </c>
      <c r="E460" s="57"/>
      <c r="F460" s="56">
        <f>F461</f>
        <v>228</v>
      </c>
      <c r="G460" s="56">
        <f>G461</f>
        <v>228</v>
      </c>
      <c r="H460" s="56"/>
      <c r="I460" s="56">
        <f>I461</f>
        <v>228</v>
      </c>
    </row>
    <row r="461" spans="1:9" ht="120.75" customHeight="1" x14ac:dyDescent="0.25">
      <c r="A461" s="7" t="s">
        <v>482</v>
      </c>
      <c r="B461" s="21" t="s">
        <v>124</v>
      </c>
      <c r="C461" s="21" t="s">
        <v>96</v>
      </c>
      <c r="D461" s="57" t="s">
        <v>504</v>
      </c>
      <c r="E461" s="57"/>
      <c r="F461" s="56">
        <f>F462</f>
        <v>228</v>
      </c>
      <c r="G461" s="56">
        <f>G462</f>
        <v>228</v>
      </c>
      <c r="H461" s="56"/>
      <c r="I461" s="56">
        <f>I462</f>
        <v>228</v>
      </c>
    </row>
    <row r="462" spans="1:9" ht="23.25" customHeight="1" x14ac:dyDescent="0.25">
      <c r="A462" s="7" t="s">
        <v>483</v>
      </c>
      <c r="B462" s="21" t="s">
        <v>124</v>
      </c>
      <c r="C462" s="21" t="s">
        <v>96</v>
      </c>
      <c r="D462" s="57" t="s">
        <v>504</v>
      </c>
      <c r="E462" s="57" t="s">
        <v>484</v>
      </c>
      <c r="F462" s="56">
        <v>228</v>
      </c>
      <c r="G462" s="56">
        <v>228</v>
      </c>
      <c r="H462" s="56"/>
      <c r="I462" s="56">
        <v>228</v>
      </c>
    </row>
    <row r="463" spans="1:9" ht="57.75" customHeight="1" x14ac:dyDescent="0.25">
      <c r="A463" s="12" t="s">
        <v>171</v>
      </c>
      <c r="B463" s="67">
        <v>10</v>
      </c>
      <c r="C463" s="67" t="s">
        <v>96</v>
      </c>
      <c r="D463" s="67" t="s">
        <v>174</v>
      </c>
      <c r="E463" s="21"/>
      <c r="F463" s="24">
        <f t="shared" ref="F463:I464" si="136">F464</f>
        <v>3403.2</v>
      </c>
      <c r="G463" s="81">
        <f t="shared" si="136"/>
        <v>1819.2</v>
      </c>
      <c r="H463" s="81">
        <f t="shared" si="136"/>
        <v>1381.5</v>
      </c>
      <c r="I463" s="24">
        <f t="shared" si="136"/>
        <v>1819.2</v>
      </c>
    </row>
    <row r="464" spans="1:9" ht="21.75" customHeight="1" x14ac:dyDescent="0.25">
      <c r="A464" s="12" t="s">
        <v>172</v>
      </c>
      <c r="B464" s="21">
        <v>10</v>
      </c>
      <c r="C464" s="21" t="s">
        <v>96</v>
      </c>
      <c r="D464" s="21" t="s">
        <v>175</v>
      </c>
      <c r="E464" s="21"/>
      <c r="F464" s="24">
        <f t="shared" si="136"/>
        <v>3403.2</v>
      </c>
      <c r="G464" s="81">
        <f t="shared" si="136"/>
        <v>1819.2</v>
      </c>
      <c r="H464" s="81">
        <f t="shared" si="136"/>
        <v>1381.5</v>
      </c>
      <c r="I464" s="24">
        <f t="shared" si="136"/>
        <v>1819.2</v>
      </c>
    </row>
    <row r="465" spans="1:9" ht="57.75" customHeight="1" x14ac:dyDescent="0.25">
      <c r="A465" s="12" t="s">
        <v>493</v>
      </c>
      <c r="B465" s="21">
        <v>10</v>
      </c>
      <c r="C465" s="21" t="s">
        <v>96</v>
      </c>
      <c r="D465" s="21" t="s">
        <v>416</v>
      </c>
      <c r="E465" s="21"/>
      <c r="F465" s="24">
        <f>F466+F469+F471+F473</f>
        <v>3403.2</v>
      </c>
      <c r="G465" s="81">
        <f t="shared" ref="G465:I465" si="137">G466+G469+G471+G473</f>
        <v>1819.2</v>
      </c>
      <c r="H465" s="81">
        <f t="shared" si="137"/>
        <v>1381.5</v>
      </c>
      <c r="I465" s="24">
        <f t="shared" si="137"/>
        <v>1819.2</v>
      </c>
    </row>
    <row r="466" spans="1:9" ht="69.75" customHeight="1" x14ac:dyDescent="0.25">
      <c r="A466" s="12" t="s">
        <v>499</v>
      </c>
      <c r="B466" s="21">
        <v>10</v>
      </c>
      <c r="C466" s="21" t="s">
        <v>96</v>
      </c>
      <c r="D466" s="21" t="s">
        <v>419</v>
      </c>
      <c r="E466" s="21"/>
      <c r="F466" s="26">
        <f>F467+F468</f>
        <v>1521.1999999999998</v>
      </c>
      <c r="G466" s="26">
        <f>G467+G468</f>
        <v>1807.2</v>
      </c>
      <c r="H466" s="26">
        <f>H467+H468</f>
        <v>1327.5</v>
      </c>
      <c r="I466" s="26">
        <f>I467+I468</f>
        <v>1807.2</v>
      </c>
    </row>
    <row r="467" spans="1:9" ht="30.75" customHeight="1" x14ac:dyDescent="0.25">
      <c r="A467" s="12" t="s">
        <v>29</v>
      </c>
      <c r="B467" s="21">
        <v>10</v>
      </c>
      <c r="C467" s="21" t="s">
        <v>96</v>
      </c>
      <c r="D467" s="21" t="s">
        <v>419</v>
      </c>
      <c r="E467" s="21">
        <v>110</v>
      </c>
      <c r="F467" s="24">
        <v>929.4</v>
      </c>
      <c r="G467" s="81">
        <v>1021.5</v>
      </c>
      <c r="H467" s="81">
        <v>780.5</v>
      </c>
      <c r="I467" s="24">
        <v>1021.5</v>
      </c>
    </row>
    <row r="468" spans="1:9" ht="30.75" customHeight="1" x14ac:dyDescent="0.25">
      <c r="A468" s="12" t="s">
        <v>72</v>
      </c>
      <c r="B468" s="21">
        <v>10</v>
      </c>
      <c r="C468" s="21" t="s">
        <v>96</v>
      </c>
      <c r="D468" s="21" t="s">
        <v>419</v>
      </c>
      <c r="E468" s="21">
        <v>320</v>
      </c>
      <c r="F468" s="24">
        <v>591.79999999999995</v>
      </c>
      <c r="G468" s="81">
        <v>785.7</v>
      </c>
      <c r="H468" s="81">
        <v>547</v>
      </c>
      <c r="I468" s="24">
        <v>785.7</v>
      </c>
    </row>
    <row r="469" spans="1:9" ht="58.5" customHeight="1" x14ac:dyDescent="0.25">
      <c r="A469" s="12" t="s">
        <v>498</v>
      </c>
      <c r="B469" s="21">
        <v>10</v>
      </c>
      <c r="C469" s="21" t="s">
        <v>96</v>
      </c>
      <c r="D469" s="21" t="s">
        <v>505</v>
      </c>
      <c r="E469" s="21"/>
      <c r="F469" s="26">
        <f>F470</f>
        <v>1620</v>
      </c>
      <c r="G469" s="26">
        <f>G470</f>
        <v>0</v>
      </c>
      <c r="H469" s="26">
        <f>H470</f>
        <v>54</v>
      </c>
      <c r="I469" s="26">
        <f>I470</f>
        <v>0</v>
      </c>
    </row>
    <row r="470" spans="1:9" ht="29.25" customHeight="1" x14ac:dyDescent="0.25">
      <c r="A470" s="12" t="s">
        <v>72</v>
      </c>
      <c r="B470" s="21">
        <v>10</v>
      </c>
      <c r="C470" s="21" t="s">
        <v>96</v>
      </c>
      <c r="D470" s="67" t="s">
        <v>505</v>
      </c>
      <c r="E470" s="21" t="s">
        <v>153</v>
      </c>
      <c r="F470" s="24">
        <v>1620</v>
      </c>
      <c r="G470" s="81">
        <v>0</v>
      </c>
      <c r="H470" s="81">
        <v>54</v>
      </c>
      <c r="I470" s="24">
        <v>0</v>
      </c>
    </row>
    <row r="471" spans="1:9" ht="29.25" customHeight="1" x14ac:dyDescent="0.25">
      <c r="A471" s="12" t="s">
        <v>492</v>
      </c>
      <c r="B471" s="21" t="s">
        <v>124</v>
      </c>
      <c r="C471" s="21" t="s">
        <v>96</v>
      </c>
      <c r="D471" s="21" t="s">
        <v>506</v>
      </c>
      <c r="E471" s="21"/>
      <c r="F471" s="24">
        <f>F472</f>
        <v>250</v>
      </c>
      <c r="G471" s="81">
        <f>G472</f>
        <v>0</v>
      </c>
      <c r="H471" s="81"/>
      <c r="I471" s="24">
        <f>I472</f>
        <v>0</v>
      </c>
    </row>
    <row r="472" spans="1:9" ht="30" customHeight="1" x14ac:dyDescent="0.25">
      <c r="A472" s="12" t="s">
        <v>72</v>
      </c>
      <c r="B472" s="21" t="s">
        <v>124</v>
      </c>
      <c r="C472" s="21" t="s">
        <v>96</v>
      </c>
      <c r="D472" s="67" t="s">
        <v>506</v>
      </c>
      <c r="E472" s="21" t="s">
        <v>153</v>
      </c>
      <c r="F472" s="24">
        <v>250</v>
      </c>
      <c r="G472" s="81">
        <v>0</v>
      </c>
      <c r="H472" s="81"/>
      <c r="I472" s="24">
        <v>0</v>
      </c>
    </row>
    <row r="473" spans="1:9" ht="28.5" customHeight="1" x14ac:dyDescent="0.25">
      <c r="A473" s="19" t="s">
        <v>151</v>
      </c>
      <c r="B473" s="21">
        <v>10</v>
      </c>
      <c r="C473" s="21" t="s">
        <v>96</v>
      </c>
      <c r="D473" s="29" t="s">
        <v>507</v>
      </c>
      <c r="E473" s="21"/>
      <c r="F473" s="24">
        <f>F474</f>
        <v>12</v>
      </c>
      <c r="G473" s="81">
        <f t="shared" ref="G473:I473" si="138">G474</f>
        <v>12</v>
      </c>
      <c r="H473" s="81">
        <f t="shared" si="138"/>
        <v>0</v>
      </c>
      <c r="I473" s="24">
        <f t="shared" si="138"/>
        <v>12</v>
      </c>
    </row>
    <row r="474" spans="1:9" ht="30" customHeight="1" x14ac:dyDescent="0.25">
      <c r="A474" s="19" t="s">
        <v>74</v>
      </c>
      <c r="B474" s="21">
        <v>10</v>
      </c>
      <c r="C474" s="21" t="s">
        <v>96</v>
      </c>
      <c r="D474" s="29" t="s">
        <v>507</v>
      </c>
      <c r="E474" s="21" t="s">
        <v>126</v>
      </c>
      <c r="F474" s="24">
        <v>12</v>
      </c>
      <c r="G474" s="81">
        <v>12</v>
      </c>
      <c r="H474" s="81"/>
      <c r="I474" s="24">
        <v>12</v>
      </c>
    </row>
    <row r="475" spans="1:9" ht="81.75" customHeight="1" x14ac:dyDescent="0.25">
      <c r="A475" s="11" t="s">
        <v>231</v>
      </c>
      <c r="B475" s="67">
        <v>10</v>
      </c>
      <c r="C475" s="67" t="s">
        <v>96</v>
      </c>
      <c r="D475" s="29" t="s">
        <v>119</v>
      </c>
      <c r="E475" s="21"/>
      <c r="F475" s="24">
        <f t="shared" ref="F475:G477" si="139">F476</f>
        <v>2618.6999999999998</v>
      </c>
      <c r="G475" s="81">
        <f t="shared" si="139"/>
        <v>907</v>
      </c>
      <c r="H475" s="81"/>
      <c r="I475" s="24">
        <f>I476</f>
        <v>907</v>
      </c>
    </row>
    <row r="476" spans="1:9" ht="16.5" customHeight="1" x14ac:dyDescent="0.25">
      <c r="A476" s="11" t="s">
        <v>209</v>
      </c>
      <c r="B476" s="21">
        <v>10</v>
      </c>
      <c r="C476" s="21" t="s">
        <v>96</v>
      </c>
      <c r="D476" s="29" t="s">
        <v>470</v>
      </c>
      <c r="E476" s="21"/>
      <c r="F476" s="24">
        <f t="shared" si="139"/>
        <v>2618.6999999999998</v>
      </c>
      <c r="G476" s="81">
        <f t="shared" si="139"/>
        <v>907</v>
      </c>
      <c r="H476" s="81"/>
      <c r="I476" s="24">
        <f>I477</f>
        <v>907</v>
      </c>
    </row>
    <row r="477" spans="1:9" ht="79.5" customHeight="1" x14ac:dyDescent="0.25">
      <c r="A477" s="7" t="s">
        <v>468</v>
      </c>
      <c r="B477" s="21">
        <v>10</v>
      </c>
      <c r="C477" s="21" t="s">
        <v>96</v>
      </c>
      <c r="D477" s="29" t="s">
        <v>518</v>
      </c>
      <c r="E477" s="21"/>
      <c r="F477" s="24">
        <f t="shared" si="139"/>
        <v>2618.6999999999998</v>
      </c>
      <c r="G477" s="81">
        <f t="shared" si="139"/>
        <v>907</v>
      </c>
      <c r="H477" s="81"/>
      <c r="I477" s="24">
        <f>I478</f>
        <v>907</v>
      </c>
    </row>
    <row r="478" spans="1:9" ht="148.5" customHeight="1" x14ac:dyDescent="0.25">
      <c r="A478" s="11" t="s">
        <v>469</v>
      </c>
      <c r="B478" s="21">
        <v>10</v>
      </c>
      <c r="C478" s="21" t="s">
        <v>96</v>
      </c>
      <c r="D478" s="29" t="s">
        <v>471</v>
      </c>
      <c r="E478" s="21"/>
      <c r="F478" s="24">
        <f>F479+F480</f>
        <v>2618.6999999999998</v>
      </c>
      <c r="G478" s="81">
        <f t="shared" ref="G478:I478" si="140">G479+G480</f>
        <v>907</v>
      </c>
      <c r="H478" s="81">
        <f t="shared" si="140"/>
        <v>0</v>
      </c>
      <c r="I478" s="24">
        <f t="shared" si="140"/>
        <v>907</v>
      </c>
    </row>
    <row r="479" spans="1:9" ht="42.75" customHeight="1" x14ac:dyDescent="0.25">
      <c r="A479" s="11" t="s">
        <v>76</v>
      </c>
      <c r="B479" s="21">
        <v>10</v>
      </c>
      <c r="C479" s="21" t="s">
        <v>96</v>
      </c>
      <c r="D479" s="29" t="s">
        <v>471</v>
      </c>
      <c r="E479" s="21" t="s">
        <v>108</v>
      </c>
      <c r="F479" s="24">
        <v>38.700000000000003</v>
      </c>
      <c r="G479" s="81">
        <v>13.4</v>
      </c>
      <c r="H479" s="81"/>
      <c r="I479" s="24">
        <v>13.4</v>
      </c>
    </row>
    <row r="480" spans="1:9" ht="28.5" customHeight="1" x14ac:dyDescent="0.25">
      <c r="A480" s="11" t="s">
        <v>72</v>
      </c>
      <c r="B480" s="21">
        <v>10</v>
      </c>
      <c r="C480" s="21" t="s">
        <v>96</v>
      </c>
      <c r="D480" s="29" t="s">
        <v>471</v>
      </c>
      <c r="E480" s="21" t="s">
        <v>153</v>
      </c>
      <c r="F480" s="24">
        <v>2580</v>
      </c>
      <c r="G480" s="81">
        <v>893.6</v>
      </c>
      <c r="H480" s="81"/>
      <c r="I480" s="24">
        <v>893.6</v>
      </c>
    </row>
    <row r="481" spans="1:13" ht="70.5" customHeight="1" x14ac:dyDescent="0.25">
      <c r="A481" s="9" t="s">
        <v>317</v>
      </c>
      <c r="B481" s="67">
        <v>10</v>
      </c>
      <c r="C481" s="67" t="s">
        <v>96</v>
      </c>
      <c r="D481" s="17" t="s">
        <v>318</v>
      </c>
      <c r="E481" s="21"/>
      <c r="F481" s="24">
        <f t="shared" ref="F481:I484" si="141">F482</f>
        <v>2621.7</v>
      </c>
      <c r="G481" s="81">
        <f t="shared" si="141"/>
        <v>494.8</v>
      </c>
      <c r="H481" s="81" t="e">
        <f t="shared" si="141"/>
        <v>#REF!</v>
      </c>
      <c r="I481" s="24">
        <f t="shared" si="141"/>
        <v>494.8</v>
      </c>
    </row>
    <row r="482" spans="1:13" ht="29.25" customHeight="1" x14ac:dyDescent="0.25">
      <c r="A482" s="9" t="s">
        <v>279</v>
      </c>
      <c r="B482" s="67">
        <v>10</v>
      </c>
      <c r="C482" s="67" t="s">
        <v>96</v>
      </c>
      <c r="D482" s="17" t="s">
        <v>327</v>
      </c>
      <c r="E482" s="21"/>
      <c r="F482" s="24">
        <f t="shared" si="141"/>
        <v>2621.7</v>
      </c>
      <c r="G482" s="26">
        <f t="shared" si="141"/>
        <v>494.8</v>
      </c>
      <c r="H482" s="26" t="e">
        <f t="shared" si="141"/>
        <v>#REF!</v>
      </c>
      <c r="I482" s="26">
        <f t="shared" si="141"/>
        <v>494.8</v>
      </c>
      <c r="M482" t="s">
        <v>472</v>
      </c>
    </row>
    <row r="483" spans="1:13" ht="42" customHeight="1" x14ac:dyDescent="0.25">
      <c r="A483" s="9" t="s">
        <v>462</v>
      </c>
      <c r="B483" s="67">
        <v>10</v>
      </c>
      <c r="C483" s="67" t="s">
        <v>96</v>
      </c>
      <c r="D483" s="17" t="s">
        <v>465</v>
      </c>
      <c r="E483" s="21"/>
      <c r="F483" s="24">
        <f>F484+F486</f>
        <v>2621.7</v>
      </c>
      <c r="G483" s="81">
        <f t="shared" ref="G483:I483" si="142">G484+G486</f>
        <v>494.8</v>
      </c>
      <c r="H483" s="81" t="e">
        <f t="shared" si="142"/>
        <v>#REF!</v>
      </c>
      <c r="I483" s="24">
        <f t="shared" si="142"/>
        <v>494.8</v>
      </c>
    </row>
    <row r="484" spans="1:13" ht="21" customHeight="1" x14ac:dyDescent="0.25">
      <c r="A484" s="9" t="s">
        <v>75</v>
      </c>
      <c r="B484" s="21">
        <v>10</v>
      </c>
      <c r="C484" s="21" t="s">
        <v>96</v>
      </c>
      <c r="D484" s="17" t="s">
        <v>466</v>
      </c>
      <c r="E484" s="21"/>
      <c r="F484" s="24">
        <f>F485</f>
        <v>581.4</v>
      </c>
      <c r="G484" s="81">
        <f t="shared" si="141"/>
        <v>494.8</v>
      </c>
      <c r="H484" s="81" t="e">
        <f t="shared" si="141"/>
        <v>#REF!</v>
      </c>
      <c r="I484" s="24">
        <f t="shared" si="141"/>
        <v>494.8</v>
      </c>
    </row>
    <row r="485" spans="1:13" ht="33.75" customHeight="1" x14ac:dyDescent="0.25">
      <c r="A485" s="9" t="s">
        <v>463</v>
      </c>
      <c r="B485" s="21">
        <v>10</v>
      </c>
      <c r="C485" s="21" t="s">
        <v>96</v>
      </c>
      <c r="D485" s="17" t="s">
        <v>466</v>
      </c>
      <c r="E485" s="21" t="s">
        <v>153</v>
      </c>
      <c r="F485" s="24">
        <v>581.4</v>
      </c>
      <c r="G485" s="81">
        <v>494.8</v>
      </c>
      <c r="H485" s="81" t="e">
        <f t="shared" ref="H485" si="143">H486</f>
        <v>#REF!</v>
      </c>
      <c r="I485" s="24">
        <v>494.8</v>
      </c>
    </row>
    <row r="486" spans="1:13" ht="19.149999999999999" customHeight="1" x14ac:dyDescent="0.25">
      <c r="A486" s="9" t="s">
        <v>464</v>
      </c>
      <c r="B486" s="21">
        <v>10</v>
      </c>
      <c r="C486" s="21" t="s">
        <v>96</v>
      </c>
      <c r="D486" s="17" t="s">
        <v>467</v>
      </c>
      <c r="E486" s="21"/>
      <c r="F486" s="24">
        <f t="shared" ref="F486:I486" si="144">F487</f>
        <v>2040.3</v>
      </c>
      <c r="G486" s="81">
        <f t="shared" si="144"/>
        <v>0</v>
      </c>
      <c r="H486" s="81" t="e">
        <f t="shared" si="144"/>
        <v>#REF!</v>
      </c>
      <c r="I486" s="24">
        <f t="shared" si="144"/>
        <v>0</v>
      </c>
    </row>
    <row r="487" spans="1:13" ht="32.25" customHeight="1" x14ac:dyDescent="0.25">
      <c r="A487" s="9" t="s">
        <v>463</v>
      </c>
      <c r="B487" s="21">
        <v>10</v>
      </c>
      <c r="C487" s="21" t="s">
        <v>96</v>
      </c>
      <c r="D487" s="17" t="s">
        <v>467</v>
      </c>
      <c r="E487" s="21" t="s">
        <v>153</v>
      </c>
      <c r="F487" s="24">
        <v>2040.3</v>
      </c>
      <c r="G487" s="81">
        <v>0</v>
      </c>
      <c r="H487" s="81" t="e">
        <f>#REF!</f>
        <v>#REF!</v>
      </c>
      <c r="I487" s="24">
        <v>0</v>
      </c>
    </row>
    <row r="488" spans="1:13" ht="28.5" customHeight="1" x14ac:dyDescent="0.25">
      <c r="A488" s="12" t="s">
        <v>77</v>
      </c>
      <c r="B488" s="21">
        <v>10</v>
      </c>
      <c r="C488" s="21" t="s">
        <v>99</v>
      </c>
      <c r="D488" s="21"/>
      <c r="E488" s="21"/>
      <c r="F488" s="24">
        <f>F489</f>
        <v>225.4</v>
      </c>
      <c r="G488" s="81">
        <f t="shared" ref="G488:I488" si="145">G489</f>
        <v>225.4</v>
      </c>
      <c r="H488" s="81">
        <f t="shared" si="145"/>
        <v>189.4</v>
      </c>
      <c r="I488" s="24">
        <f t="shared" si="145"/>
        <v>225.4</v>
      </c>
    </row>
    <row r="489" spans="1:13" ht="57.75" customHeight="1" x14ac:dyDescent="0.25">
      <c r="A489" s="12" t="s">
        <v>188</v>
      </c>
      <c r="B489" s="21">
        <v>10</v>
      </c>
      <c r="C489" s="21" t="s">
        <v>99</v>
      </c>
      <c r="D489" s="67" t="s">
        <v>189</v>
      </c>
      <c r="E489" s="21"/>
      <c r="F489" s="24">
        <f>F490</f>
        <v>225.4</v>
      </c>
      <c r="G489" s="81">
        <f t="shared" ref="G489:I489" si="146">G490</f>
        <v>225.4</v>
      </c>
      <c r="H489" s="81">
        <f t="shared" si="146"/>
        <v>189.4</v>
      </c>
      <c r="I489" s="24">
        <f t="shared" si="146"/>
        <v>225.4</v>
      </c>
    </row>
    <row r="490" spans="1:13" x14ac:dyDescent="0.25">
      <c r="A490" s="9" t="s">
        <v>209</v>
      </c>
      <c r="B490" s="21">
        <v>10</v>
      </c>
      <c r="C490" s="21" t="s">
        <v>99</v>
      </c>
      <c r="D490" s="21" t="s">
        <v>210</v>
      </c>
      <c r="E490" s="21"/>
      <c r="F490" s="24">
        <f>F491</f>
        <v>225.4</v>
      </c>
      <c r="G490" s="81">
        <f t="shared" ref="G490:I490" si="147">G491</f>
        <v>225.4</v>
      </c>
      <c r="H490" s="81">
        <f t="shared" si="147"/>
        <v>189.4</v>
      </c>
      <c r="I490" s="24">
        <f t="shared" si="147"/>
        <v>225.4</v>
      </c>
    </row>
    <row r="491" spans="1:13" ht="96.75" customHeight="1" x14ac:dyDescent="0.25">
      <c r="A491" s="9" t="s">
        <v>420</v>
      </c>
      <c r="B491" s="21">
        <v>10</v>
      </c>
      <c r="C491" s="21" t="s">
        <v>99</v>
      </c>
      <c r="D491" s="21" t="s">
        <v>211</v>
      </c>
      <c r="E491" s="21"/>
      <c r="F491" s="24">
        <f t="shared" ref="F491:I492" si="148">F492</f>
        <v>225.4</v>
      </c>
      <c r="G491" s="81">
        <f t="shared" si="148"/>
        <v>225.4</v>
      </c>
      <c r="H491" s="81">
        <f t="shared" si="148"/>
        <v>189.4</v>
      </c>
      <c r="I491" s="24">
        <f t="shared" si="148"/>
        <v>225.4</v>
      </c>
    </row>
    <row r="492" spans="1:13" ht="45.75" customHeight="1" x14ac:dyDescent="0.25">
      <c r="A492" s="11" t="s">
        <v>162</v>
      </c>
      <c r="B492" s="21">
        <v>10</v>
      </c>
      <c r="C492" s="21" t="s">
        <v>99</v>
      </c>
      <c r="D492" s="17" t="s">
        <v>421</v>
      </c>
      <c r="E492" s="21"/>
      <c r="F492" s="24">
        <f t="shared" si="148"/>
        <v>225.4</v>
      </c>
      <c r="G492" s="81">
        <f t="shared" si="148"/>
        <v>225.4</v>
      </c>
      <c r="H492" s="81">
        <f t="shared" si="148"/>
        <v>189.4</v>
      </c>
      <c r="I492" s="24">
        <f t="shared" si="148"/>
        <v>225.4</v>
      </c>
    </row>
    <row r="493" spans="1:13" s="4" customFormat="1" ht="56.25" customHeight="1" x14ac:dyDescent="0.25">
      <c r="A493" s="9" t="s">
        <v>23</v>
      </c>
      <c r="B493" s="21">
        <v>10</v>
      </c>
      <c r="C493" s="21" t="s">
        <v>99</v>
      </c>
      <c r="D493" s="17" t="s">
        <v>421</v>
      </c>
      <c r="E493" s="21">
        <v>630</v>
      </c>
      <c r="F493" s="24">
        <v>225.4</v>
      </c>
      <c r="G493" s="81">
        <v>225.4</v>
      </c>
      <c r="H493" s="81">
        <v>189.4</v>
      </c>
      <c r="I493" s="24">
        <v>225.4</v>
      </c>
    </row>
    <row r="494" spans="1:13" s="4" customFormat="1" ht="32.25" customHeight="1" x14ac:dyDescent="0.25">
      <c r="A494" s="16" t="s">
        <v>78</v>
      </c>
      <c r="B494" s="27">
        <v>11</v>
      </c>
      <c r="C494" s="27" t="s">
        <v>94</v>
      </c>
      <c r="D494" s="67"/>
      <c r="E494" s="27"/>
      <c r="F494" s="28">
        <f>F495+F501</f>
        <v>14222.8</v>
      </c>
      <c r="G494" s="82">
        <f t="shared" ref="G494:I494" si="149">G495+G501</f>
        <v>20279.3</v>
      </c>
      <c r="H494" s="82" t="e">
        <f t="shared" si="149"/>
        <v>#REF!</v>
      </c>
      <c r="I494" s="28">
        <f t="shared" si="149"/>
        <v>14168.099999999999</v>
      </c>
    </row>
    <row r="495" spans="1:13" ht="21.75" customHeight="1" x14ac:dyDescent="0.25">
      <c r="A495" s="19" t="s">
        <v>79</v>
      </c>
      <c r="B495" s="20">
        <v>11</v>
      </c>
      <c r="C495" s="20" t="s">
        <v>93</v>
      </c>
      <c r="D495" s="20"/>
      <c r="E495" s="20"/>
      <c r="F495" s="26">
        <f>F497</f>
        <v>100</v>
      </c>
      <c r="G495" s="26">
        <f t="shared" ref="G495:I495" si="150">G497</f>
        <v>182.4</v>
      </c>
      <c r="H495" s="26" t="e">
        <f t="shared" si="150"/>
        <v>#REF!</v>
      </c>
      <c r="I495" s="26">
        <f t="shared" si="150"/>
        <v>182.4</v>
      </c>
    </row>
    <row r="496" spans="1:13" ht="54" customHeight="1" x14ac:dyDescent="0.25">
      <c r="A496" s="19" t="s">
        <v>422</v>
      </c>
      <c r="B496" s="20" t="s">
        <v>142</v>
      </c>
      <c r="C496" s="20" t="s">
        <v>93</v>
      </c>
      <c r="D496" s="20" t="s">
        <v>104</v>
      </c>
      <c r="E496" s="20"/>
      <c r="F496" s="26">
        <f>F497</f>
        <v>100</v>
      </c>
      <c r="G496" s="26">
        <f>G497</f>
        <v>182.4</v>
      </c>
      <c r="H496" s="26"/>
      <c r="I496" s="26">
        <f>I497</f>
        <v>182.4</v>
      </c>
    </row>
    <row r="497" spans="1:9" ht="27.75" customHeight="1" x14ac:dyDescent="0.25">
      <c r="A497" s="11" t="s">
        <v>172</v>
      </c>
      <c r="B497" s="67">
        <v>11</v>
      </c>
      <c r="C497" s="67" t="s">
        <v>93</v>
      </c>
      <c r="D497" s="67" t="s">
        <v>424</v>
      </c>
      <c r="E497" s="21"/>
      <c r="F497" s="24">
        <f>F498</f>
        <v>100</v>
      </c>
      <c r="G497" s="81">
        <f>G498</f>
        <v>182.4</v>
      </c>
      <c r="H497" s="81" t="e">
        <f>H498+H511+H514+H517</f>
        <v>#REF!</v>
      </c>
      <c r="I497" s="24">
        <f>I498</f>
        <v>182.4</v>
      </c>
    </row>
    <row r="498" spans="1:9" ht="82.5" customHeight="1" x14ac:dyDescent="0.25">
      <c r="A498" s="9" t="s">
        <v>423</v>
      </c>
      <c r="B498" s="67">
        <v>11</v>
      </c>
      <c r="C498" s="67" t="s">
        <v>93</v>
      </c>
      <c r="D498" s="67" t="s">
        <v>425</v>
      </c>
      <c r="E498" s="21"/>
      <c r="F498" s="24">
        <f>F499</f>
        <v>100</v>
      </c>
      <c r="G498" s="81">
        <f t="shared" ref="G498:I499" si="151">G499</f>
        <v>182.4</v>
      </c>
      <c r="H498" s="81">
        <f t="shared" si="151"/>
        <v>2</v>
      </c>
      <c r="I498" s="24">
        <f t="shared" si="151"/>
        <v>182.4</v>
      </c>
    </row>
    <row r="499" spans="1:9" ht="56.25" customHeight="1" x14ac:dyDescent="0.25">
      <c r="A499" s="7" t="s">
        <v>437</v>
      </c>
      <c r="B499" s="21">
        <v>11</v>
      </c>
      <c r="C499" s="21" t="s">
        <v>93</v>
      </c>
      <c r="D499" s="21" t="s">
        <v>426</v>
      </c>
      <c r="E499" s="21"/>
      <c r="F499" s="24">
        <f>F500</f>
        <v>100</v>
      </c>
      <c r="G499" s="81">
        <f t="shared" si="151"/>
        <v>182.4</v>
      </c>
      <c r="H499" s="81">
        <f t="shared" si="151"/>
        <v>2</v>
      </c>
      <c r="I499" s="24">
        <f t="shared" si="151"/>
        <v>182.4</v>
      </c>
    </row>
    <row r="500" spans="1:9" ht="38.25" x14ac:dyDescent="0.25">
      <c r="A500" s="9" t="s">
        <v>80</v>
      </c>
      <c r="B500" s="21">
        <v>11</v>
      </c>
      <c r="C500" s="21" t="s">
        <v>93</v>
      </c>
      <c r="D500" s="21" t="s">
        <v>426</v>
      </c>
      <c r="E500" s="21">
        <v>240</v>
      </c>
      <c r="F500" s="24">
        <v>100</v>
      </c>
      <c r="G500" s="81">
        <v>182.4</v>
      </c>
      <c r="H500" s="81">
        <v>2</v>
      </c>
      <c r="I500" s="24">
        <v>182.4</v>
      </c>
    </row>
    <row r="501" spans="1:9" x14ac:dyDescent="0.25">
      <c r="A501" s="9" t="s">
        <v>81</v>
      </c>
      <c r="B501" s="21" t="s">
        <v>142</v>
      </c>
      <c r="C501" s="21" t="s">
        <v>95</v>
      </c>
      <c r="D501" s="21"/>
      <c r="E501" s="21"/>
      <c r="F501" s="24">
        <f>F502</f>
        <v>14122.8</v>
      </c>
      <c r="G501" s="81">
        <f>G502</f>
        <v>20096.899999999998</v>
      </c>
      <c r="H501" s="81"/>
      <c r="I501" s="24">
        <f>I502</f>
        <v>13985.699999999999</v>
      </c>
    </row>
    <row r="502" spans="1:9" ht="55.5" customHeight="1" x14ac:dyDescent="0.25">
      <c r="A502" s="19" t="s">
        <v>422</v>
      </c>
      <c r="B502" s="67" t="s">
        <v>142</v>
      </c>
      <c r="C502" s="67" t="s">
        <v>95</v>
      </c>
      <c r="D502" s="67" t="s">
        <v>104</v>
      </c>
      <c r="E502" s="21"/>
      <c r="F502" s="24">
        <f>F503+F510</f>
        <v>14122.8</v>
      </c>
      <c r="G502" s="81">
        <f>G503+G510</f>
        <v>20096.899999999998</v>
      </c>
      <c r="H502" s="81">
        <f>H503+H510</f>
        <v>48</v>
      </c>
      <c r="I502" s="24">
        <f>I503+I510</f>
        <v>13985.699999999999</v>
      </c>
    </row>
    <row r="503" spans="1:9" ht="26.25" customHeight="1" x14ac:dyDescent="0.25">
      <c r="A503" s="11" t="s">
        <v>297</v>
      </c>
      <c r="B503" s="67" t="s">
        <v>142</v>
      </c>
      <c r="C503" s="67" t="s">
        <v>95</v>
      </c>
      <c r="D503" s="17" t="s">
        <v>105</v>
      </c>
      <c r="E503" s="21"/>
      <c r="F503" s="24">
        <f>F504+F507</f>
        <v>779.6</v>
      </c>
      <c r="G503" s="81">
        <f t="shared" ref="G503:I503" si="152">G504+G507</f>
        <v>6890.8</v>
      </c>
      <c r="H503" s="81">
        <f t="shared" si="152"/>
        <v>0</v>
      </c>
      <c r="I503" s="24">
        <f t="shared" si="152"/>
        <v>779.6</v>
      </c>
    </row>
    <row r="504" spans="1:9" ht="55.5" customHeight="1" x14ac:dyDescent="0.25">
      <c r="A504" s="11" t="s">
        <v>438</v>
      </c>
      <c r="B504" s="67" t="s">
        <v>142</v>
      </c>
      <c r="C504" s="67" t="s">
        <v>95</v>
      </c>
      <c r="D504" s="17" t="s">
        <v>106</v>
      </c>
      <c r="E504" s="21"/>
      <c r="F504" s="24">
        <f>F505</f>
        <v>522.20000000000005</v>
      </c>
      <c r="G504" s="81">
        <f>G505</f>
        <v>522.20000000000005</v>
      </c>
      <c r="H504" s="81"/>
      <c r="I504" s="24">
        <f>I505</f>
        <v>522.20000000000005</v>
      </c>
    </row>
    <row r="505" spans="1:9" ht="54" customHeight="1" x14ac:dyDescent="0.25">
      <c r="A505" s="11" t="s">
        <v>163</v>
      </c>
      <c r="B505" s="21" t="s">
        <v>142</v>
      </c>
      <c r="C505" s="21" t="s">
        <v>95</v>
      </c>
      <c r="D505" s="17" t="s">
        <v>441</v>
      </c>
      <c r="E505" s="21"/>
      <c r="F505" s="24">
        <f>F506</f>
        <v>522.20000000000005</v>
      </c>
      <c r="G505" s="81">
        <f t="shared" ref="G505:I505" si="153">G506</f>
        <v>522.20000000000005</v>
      </c>
      <c r="H505" s="81">
        <f t="shared" si="153"/>
        <v>0</v>
      </c>
      <c r="I505" s="24">
        <f t="shared" si="153"/>
        <v>522.20000000000005</v>
      </c>
    </row>
    <row r="506" spans="1:9" ht="18.75" customHeight="1" x14ac:dyDescent="0.25">
      <c r="A506" s="9" t="s">
        <v>56</v>
      </c>
      <c r="B506" s="21" t="s">
        <v>142</v>
      </c>
      <c r="C506" s="21" t="s">
        <v>95</v>
      </c>
      <c r="D506" s="17" t="s">
        <v>441</v>
      </c>
      <c r="E506" s="21" t="s">
        <v>122</v>
      </c>
      <c r="F506" s="24">
        <v>522.20000000000005</v>
      </c>
      <c r="G506" s="81">
        <v>522.20000000000005</v>
      </c>
      <c r="H506" s="81"/>
      <c r="I506" s="24">
        <v>522.20000000000005</v>
      </c>
    </row>
    <row r="507" spans="1:9" ht="70.5" customHeight="1" x14ac:dyDescent="0.25">
      <c r="A507" s="11" t="s">
        <v>439</v>
      </c>
      <c r="B507" s="21" t="s">
        <v>142</v>
      </c>
      <c r="C507" s="21" t="s">
        <v>95</v>
      </c>
      <c r="D507" s="17" t="s">
        <v>118</v>
      </c>
      <c r="E507" s="21"/>
      <c r="F507" s="24">
        <f>F508</f>
        <v>257.39999999999998</v>
      </c>
      <c r="G507" s="81">
        <f>G508</f>
        <v>6368.6</v>
      </c>
      <c r="H507" s="81"/>
      <c r="I507" s="24">
        <f>I508</f>
        <v>257.39999999999998</v>
      </c>
    </row>
    <row r="508" spans="1:9" ht="42" customHeight="1" x14ac:dyDescent="0.25">
      <c r="A508" s="11" t="s">
        <v>440</v>
      </c>
      <c r="B508" s="21" t="s">
        <v>142</v>
      </c>
      <c r="C508" s="21" t="s">
        <v>95</v>
      </c>
      <c r="D508" s="17" t="s">
        <v>442</v>
      </c>
      <c r="E508" s="21"/>
      <c r="F508" s="24">
        <f>F509</f>
        <v>257.39999999999998</v>
      </c>
      <c r="G508" s="81">
        <f>G509</f>
        <v>6368.6</v>
      </c>
      <c r="H508" s="81"/>
      <c r="I508" s="24">
        <f>I509</f>
        <v>257.39999999999998</v>
      </c>
    </row>
    <row r="509" spans="1:9" ht="18.75" customHeight="1" x14ac:dyDescent="0.25">
      <c r="A509" s="9" t="s">
        <v>56</v>
      </c>
      <c r="B509" s="21" t="s">
        <v>142</v>
      </c>
      <c r="C509" s="21" t="s">
        <v>95</v>
      </c>
      <c r="D509" s="17" t="s">
        <v>442</v>
      </c>
      <c r="E509" s="21" t="s">
        <v>122</v>
      </c>
      <c r="F509" s="24">
        <v>257.39999999999998</v>
      </c>
      <c r="G509" s="81">
        <v>6368.6</v>
      </c>
      <c r="H509" s="81"/>
      <c r="I509" s="24">
        <v>257.39999999999998</v>
      </c>
    </row>
    <row r="510" spans="1:9" ht="17.25" customHeight="1" x14ac:dyDescent="0.25">
      <c r="A510" s="11" t="s">
        <v>172</v>
      </c>
      <c r="B510" s="21" t="s">
        <v>142</v>
      </c>
      <c r="C510" s="21" t="s">
        <v>95</v>
      </c>
      <c r="D510" s="21" t="s">
        <v>424</v>
      </c>
      <c r="E510" s="21"/>
      <c r="F510" s="24">
        <f>F511+F518</f>
        <v>13343.199999999999</v>
      </c>
      <c r="G510" s="81">
        <f t="shared" ref="G510:I510" si="154">G511+G518</f>
        <v>13206.099999999999</v>
      </c>
      <c r="H510" s="81">
        <f t="shared" si="154"/>
        <v>48</v>
      </c>
      <c r="I510" s="62">
        <f t="shared" si="154"/>
        <v>13206.099999999999</v>
      </c>
    </row>
    <row r="511" spans="1:9" ht="54" customHeight="1" x14ac:dyDescent="0.25">
      <c r="A511" s="9" t="s">
        <v>427</v>
      </c>
      <c r="B511" s="21" t="s">
        <v>142</v>
      </c>
      <c r="C511" s="21" t="s">
        <v>95</v>
      </c>
      <c r="D511" s="21" t="s">
        <v>430</v>
      </c>
      <c r="E511" s="21"/>
      <c r="F511" s="24">
        <f>F512+F514+F516</f>
        <v>12343.199999999999</v>
      </c>
      <c r="G511" s="81">
        <f t="shared" ref="G511:I511" si="155">G512+G514+G516</f>
        <v>12206.099999999999</v>
      </c>
      <c r="H511" s="81">
        <f t="shared" si="155"/>
        <v>48</v>
      </c>
      <c r="I511" s="24">
        <f t="shared" si="155"/>
        <v>12206.099999999999</v>
      </c>
    </row>
    <row r="512" spans="1:9" ht="30.75" customHeight="1" x14ac:dyDescent="0.25">
      <c r="A512" s="9" t="s">
        <v>428</v>
      </c>
      <c r="B512" s="21" t="s">
        <v>142</v>
      </c>
      <c r="C512" s="21" t="s">
        <v>95</v>
      </c>
      <c r="D512" s="21" t="s">
        <v>431</v>
      </c>
      <c r="E512" s="21"/>
      <c r="F512" s="24">
        <f>F513</f>
        <v>5899.7</v>
      </c>
      <c r="G512" s="81">
        <f t="shared" ref="G512:I512" si="156">G513</f>
        <v>6478.4</v>
      </c>
      <c r="H512" s="81">
        <f t="shared" si="156"/>
        <v>8</v>
      </c>
      <c r="I512" s="24">
        <f t="shared" si="156"/>
        <v>6478.4</v>
      </c>
    </row>
    <row r="513" spans="1:9" x14ac:dyDescent="0.25">
      <c r="A513" s="9" t="s">
        <v>26</v>
      </c>
      <c r="B513" s="21" t="s">
        <v>142</v>
      </c>
      <c r="C513" s="21" t="s">
        <v>95</v>
      </c>
      <c r="D513" s="21" t="s">
        <v>431</v>
      </c>
      <c r="E513" s="21" t="s">
        <v>122</v>
      </c>
      <c r="F513" s="24">
        <v>5899.7</v>
      </c>
      <c r="G513" s="81">
        <v>6478.4</v>
      </c>
      <c r="H513" s="81">
        <v>8</v>
      </c>
      <c r="I513" s="24">
        <v>6478.4</v>
      </c>
    </row>
    <row r="514" spans="1:9" ht="54.75" customHeight="1" x14ac:dyDescent="0.25">
      <c r="A514" s="9" t="s">
        <v>7</v>
      </c>
      <c r="B514" s="21" t="s">
        <v>142</v>
      </c>
      <c r="C514" s="21" t="s">
        <v>95</v>
      </c>
      <c r="D514" s="21" t="s">
        <v>432</v>
      </c>
      <c r="E514" s="21"/>
      <c r="F514" s="56">
        <f t="shared" ref="F514:I515" si="157">F515</f>
        <v>5727.7</v>
      </c>
      <c r="G514" s="81">
        <f t="shared" si="157"/>
        <v>5727.7</v>
      </c>
      <c r="H514" s="81">
        <f t="shared" si="157"/>
        <v>20</v>
      </c>
      <c r="I514" s="24">
        <f t="shared" si="157"/>
        <v>5727.7</v>
      </c>
    </row>
    <row r="515" spans="1:9" x14ac:dyDescent="0.25">
      <c r="A515" s="9" t="s">
        <v>56</v>
      </c>
      <c r="B515" s="21" t="s">
        <v>142</v>
      </c>
      <c r="C515" s="21" t="s">
        <v>95</v>
      </c>
      <c r="D515" s="21" t="s">
        <v>432</v>
      </c>
      <c r="E515" s="21" t="s">
        <v>122</v>
      </c>
      <c r="F515" s="24">
        <v>5727.7</v>
      </c>
      <c r="G515" s="81">
        <v>5727.7</v>
      </c>
      <c r="H515" s="81">
        <f t="shared" si="157"/>
        <v>20</v>
      </c>
      <c r="I515" s="24">
        <v>5727.7</v>
      </c>
    </row>
    <row r="516" spans="1:9" ht="48.75" customHeight="1" x14ac:dyDescent="0.25">
      <c r="A516" s="12" t="s">
        <v>429</v>
      </c>
      <c r="B516" s="21" t="s">
        <v>142</v>
      </c>
      <c r="C516" s="21" t="s">
        <v>95</v>
      </c>
      <c r="D516" s="17" t="s">
        <v>433</v>
      </c>
      <c r="E516" s="21"/>
      <c r="F516" s="24">
        <f>F517</f>
        <v>715.8</v>
      </c>
      <c r="G516" s="81">
        <f>G517</f>
        <v>0</v>
      </c>
      <c r="H516" s="81">
        <v>20</v>
      </c>
      <c r="I516" s="24">
        <f>I517</f>
        <v>0</v>
      </c>
    </row>
    <row r="517" spans="1:9" ht="20.25" customHeight="1" x14ac:dyDescent="0.25">
      <c r="A517" s="12" t="s">
        <v>26</v>
      </c>
      <c r="B517" s="21">
        <v>11</v>
      </c>
      <c r="C517" s="21" t="s">
        <v>95</v>
      </c>
      <c r="D517" s="17" t="s">
        <v>433</v>
      </c>
      <c r="E517" s="21" t="s">
        <v>122</v>
      </c>
      <c r="F517" s="24">
        <v>715.8</v>
      </c>
      <c r="G517" s="81">
        <v>0</v>
      </c>
      <c r="H517" s="81" t="e">
        <f>#REF!</f>
        <v>#REF!</v>
      </c>
      <c r="I517" s="24">
        <v>0</v>
      </c>
    </row>
    <row r="518" spans="1:9" ht="82.5" customHeight="1" x14ac:dyDescent="0.25">
      <c r="A518" s="12" t="s">
        <v>494</v>
      </c>
      <c r="B518" s="63">
        <v>11</v>
      </c>
      <c r="C518" s="63" t="s">
        <v>95</v>
      </c>
      <c r="D518" s="17" t="s">
        <v>496</v>
      </c>
      <c r="E518" s="63"/>
      <c r="F518" s="62">
        <f>F519</f>
        <v>1000</v>
      </c>
      <c r="G518" s="81">
        <f>G519</f>
        <v>1000</v>
      </c>
      <c r="H518" s="81"/>
      <c r="I518" s="62">
        <f>I519</f>
        <v>1000</v>
      </c>
    </row>
    <row r="519" spans="1:9" ht="69.75" customHeight="1" x14ac:dyDescent="0.25">
      <c r="A519" s="9" t="s">
        <v>495</v>
      </c>
      <c r="B519" s="63">
        <v>11</v>
      </c>
      <c r="C519" s="63" t="s">
        <v>95</v>
      </c>
      <c r="D519" s="17" t="s">
        <v>497</v>
      </c>
      <c r="E519" s="63"/>
      <c r="F519" s="62">
        <f>F520</f>
        <v>1000</v>
      </c>
      <c r="G519" s="81">
        <f>G520</f>
        <v>1000</v>
      </c>
      <c r="H519" s="81"/>
      <c r="I519" s="62">
        <f>I520</f>
        <v>1000</v>
      </c>
    </row>
    <row r="520" spans="1:9" x14ac:dyDescent="0.25">
      <c r="A520" s="12" t="s">
        <v>26</v>
      </c>
      <c r="B520" s="63">
        <v>11</v>
      </c>
      <c r="C520" s="63" t="s">
        <v>95</v>
      </c>
      <c r="D520" s="17" t="s">
        <v>497</v>
      </c>
      <c r="E520" s="63" t="s">
        <v>122</v>
      </c>
      <c r="F520" s="62">
        <v>1000</v>
      </c>
      <c r="G520" s="81">
        <v>1000</v>
      </c>
      <c r="H520" s="81"/>
      <c r="I520" s="62">
        <v>1000</v>
      </c>
    </row>
    <row r="521" spans="1:9" ht="28.5" customHeight="1" x14ac:dyDescent="0.25">
      <c r="A521" s="16" t="s">
        <v>82</v>
      </c>
      <c r="B521" s="27">
        <v>12</v>
      </c>
      <c r="C521" s="27" t="s">
        <v>94</v>
      </c>
      <c r="D521" s="27"/>
      <c r="E521" s="27"/>
      <c r="F521" s="28">
        <f t="shared" ref="F521:F525" si="158">F522</f>
        <v>850.4</v>
      </c>
      <c r="G521" s="82">
        <f t="shared" ref="G521:I521" si="159">G522</f>
        <v>850.4</v>
      </c>
      <c r="H521" s="82">
        <f t="shared" si="159"/>
        <v>850.4</v>
      </c>
      <c r="I521" s="28">
        <f t="shared" si="159"/>
        <v>850.4</v>
      </c>
    </row>
    <row r="522" spans="1:9" x14ac:dyDescent="0.25">
      <c r="A522" s="12" t="s">
        <v>133</v>
      </c>
      <c r="B522" s="21">
        <v>12</v>
      </c>
      <c r="C522" s="21" t="s">
        <v>95</v>
      </c>
      <c r="D522" s="21"/>
      <c r="E522" s="21"/>
      <c r="F522" s="24">
        <f t="shared" si="158"/>
        <v>850.4</v>
      </c>
      <c r="G522" s="81">
        <f t="shared" ref="G522:I523" si="160">G523</f>
        <v>850.4</v>
      </c>
      <c r="H522" s="81">
        <f t="shared" si="160"/>
        <v>850.4</v>
      </c>
      <c r="I522" s="24">
        <f t="shared" si="160"/>
        <v>850.4</v>
      </c>
    </row>
    <row r="523" spans="1:9" ht="57.75" customHeight="1" x14ac:dyDescent="0.25">
      <c r="A523" s="12" t="s">
        <v>171</v>
      </c>
      <c r="B523" s="21">
        <v>12</v>
      </c>
      <c r="C523" s="21" t="s">
        <v>95</v>
      </c>
      <c r="D523" s="67" t="s">
        <v>174</v>
      </c>
      <c r="E523" s="21"/>
      <c r="F523" s="24">
        <f>F524</f>
        <v>850.4</v>
      </c>
      <c r="G523" s="81">
        <f t="shared" si="160"/>
        <v>850.4</v>
      </c>
      <c r="H523" s="81">
        <f t="shared" si="160"/>
        <v>850.4</v>
      </c>
      <c r="I523" s="24">
        <f t="shared" si="160"/>
        <v>850.4</v>
      </c>
    </row>
    <row r="524" spans="1:9" ht="20.25" customHeight="1" x14ac:dyDescent="0.25">
      <c r="A524" s="12" t="s">
        <v>172</v>
      </c>
      <c r="B524" s="21" t="s">
        <v>435</v>
      </c>
      <c r="C524" s="21" t="s">
        <v>95</v>
      </c>
      <c r="D524" s="67" t="s">
        <v>175</v>
      </c>
      <c r="E524" s="21"/>
      <c r="F524" s="24">
        <f>F525</f>
        <v>850.4</v>
      </c>
      <c r="G524" s="81">
        <f>G525</f>
        <v>850.4</v>
      </c>
      <c r="H524" s="81">
        <f>H525</f>
        <v>850.4</v>
      </c>
      <c r="I524" s="24">
        <f>I525</f>
        <v>850.4</v>
      </c>
    </row>
    <row r="525" spans="1:9" ht="53.25" customHeight="1" x14ac:dyDescent="0.25">
      <c r="A525" s="11" t="s">
        <v>502</v>
      </c>
      <c r="B525" s="21">
        <v>12</v>
      </c>
      <c r="C525" s="21" t="s">
        <v>95</v>
      </c>
      <c r="D525" s="29" t="s">
        <v>434</v>
      </c>
      <c r="E525" s="21"/>
      <c r="F525" s="24">
        <f t="shared" si="158"/>
        <v>850.4</v>
      </c>
      <c r="G525" s="81">
        <f t="shared" ref="G525:I526" si="161">G526</f>
        <v>850.4</v>
      </c>
      <c r="H525" s="81">
        <f t="shared" si="161"/>
        <v>850.4</v>
      </c>
      <c r="I525" s="24">
        <f t="shared" si="161"/>
        <v>850.4</v>
      </c>
    </row>
    <row r="526" spans="1:9" x14ac:dyDescent="0.25">
      <c r="A526" s="11" t="s">
        <v>83</v>
      </c>
      <c r="B526" s="21">
        <v>12</v>
      </c>
      <c r="C526" s="21" t="s">
        <v>95</v>
      </c>
      <c r="D526" s="29" t="s">
        <v>436</v>
      </c>
      <c r="E526" s="21"/>
      <c r="F526" s="24">
        <f>F527</f>
        <v>850.4</v>
      </c>
      <c r="G526" s="81">
        <f t="shared" si="161"/>
        <v>850.4</v>
      </c>
      <c r="H526" s="81">
        <f t="shared" si="161"/>
        <v>850.4</v>
      </c>
      <c r="I526" s="24">
        <f t="shared" si="161"/>
        <v>850.4</v>
      </c>
    </row>
    <row r="527" spans="1:9" x14ac:dyDescent="0.25">
      <c r="A527" s="12" t="s">
        <v>84</v>
      </c>
      <c r="B527" s="21">
        <v>12</v>
      </c>
      <c r="C527" s="21" t="s">
        <v>95</v>
      </c>
      <c r="D527" s="29" t="s">
        <v>436</v>
      </c>
      <c r="E527" s="21">
        <v>620</v>
      </c>
      <c r="F527" s="24">
        <v>850.4</v>
      </c>
      <c r="G527" s="81">
        <v>850.4</v>
      </c>
      <c r="H527" s="81">
        <v>850.4</v>
      </c>
      <c r="I527" s="24">
        <v>850.4</v>
      </c>
    </row>
    <row r="528" spans="1:9" x14ac:dyDescent="0.25">
      <c r="A528" s="16" t="s">
        <v>85</v>
      </c>
      <c r="B528" s="67"/>
      <c r="C528" s="67"/>
      <c r="D528" s="27"/>
      <c r="E528" s="27"/>
      <c r="F528" s="66">
        <f>F13+F140+F145+F188+F248+F304+F319+F407+F433+F446+F494+F521</f>
        <v>417093.6</v>
      </c>
      <c r="G528" s="82">
        <f t="shared" ref="G528:I528" si="162">G13+G140+G145+G188+G248+G304+G319+G407+G433+G446+G494+G521</f>
        <v>344245</v>
      </c>
      <c r="H528" s="82" t="e">
        <f t="shared" si="162"/>
        <v>#REF!</v>
      </c>
      <c r="I528" s="76">
        <f t="shared" si="162"/>
        <v>325743.5</v>
      </c>
    </row>
    <row r="529" spans="1:9" x14ac:dyDescent="0.25">
      <c r="A529" s="16" t="s">
        <v>86</v>
      </c>
      <c r="B529" s="67"/>
      <c r="C529" s="67"/>
      <c r="D529" s="27"/>
      <c r="E529" s="27"/>
      <c r="F529" s="66">
        <v>0</v>
      </c>
      <c r="G529" s="30">
        <v>5628.2</v>
      </c>
      <c r="H529" s="30"/>
      <c r="I529" s="30">
        <v>11642</v>
      </c>
    </row>
    <row r="530" spans="1:9" x14ac:dyDescent="0.25">
      <c r="A530" s="16" t="s">
        <v>87</v>
      </c>
      <c r="B530" s="67"/>
      <c r="C530" s="67"/>
      <c r="D530" s="27"/>
      <c r="E530" s="27"/>
      <c r="F530" s="30">
        <f>F528+F529</f>
        <v>417093.6</v>
      </c>
      <c r="G530" s="30">
        <f>G528+G529</f>
        <v>349873.2</v>
      </c>
      <c r="H530" s="30" t="e">
        <f>H528+H529</f>
        <v>#REF!</v>
      </c>
      <c r="I530" s="30">
        <f>I528+I529</f>
        <v>337385.5</v>
      </c>
    </row>
    <row r="531" spans="1:9" ht="15.75" x14ac:dyDescent="0.25">
      <c r="I531" s="6"/>
    </row>
    <row r="532" spans="1:9" x14ac:dyDescent="0.25">
      <c r="F532" s="31"/>
      <c r="G532" s="31"/>
      <c r="H532" s="31" t="e">
        <f>H20+H29+H38+H65+H78+H84+H99+H110+H122+H154+H332+H359+H379+H386+H405+H418+H423+H428+H514</f>
        <v>#REF!</v>
      </c>
      <c r="I532" s="31"/>
    </row>
    <row r="534" spans="1:9" x14ac:dyDescent="0.25">
      <c r="F534" s="80"/>
    </row>
    <row r="545" spans="12:12" x14ac:dyDescent="0.25">
      <c r="L545" t="s">
        <v>491</v>
      </c>
    </row>
  </sheetData>
  <mergeCells count="102">
    <mergeCell ref="A10:A11"/>
    <mergeCell ref="A5:I8"/>
    <mergeCell ref="G265:H265"/>
    <mergeCell ref="G266:H266"/>
    <mergeCell ref="G262:H262"/>
    <mergeCell ref="G263:H263"/>
    <mergeCell ref="G131:H131"/>
    <mergeCell ref="G132:H132"/>
    <mergeCell ref="G124:H124"/>
    <mergeCell ref="G261:H261"/>
    <mergeCell ref="G239:H239"/>
    <mergeCell ref="G240:H240"/>
    <mergeCell ref="G223:H223"/>
    <mergeCell ref="G168:H168"/>
    <mergeCell ref="G169:H169"/>
    <mergeCell ref="G202:H202"/>
    <mergeCell ref="G178:H178"/>
    <mergeCell ref="G188:H188"/>
    <mergeCell ref="G241:H241"/>
    <mergeCell ref="G248:H248"/>
    <mergeCell ref="G243:H243"/>
    <mergeCell ref="G244:H244"/>
    <mergeCell ref="G245:H245"/>
    <mergeCell ref="G249:H249"/>
    <mergeCell ref="G258:H258"/>
    <mergeCell ref="G242:H242"/>
    <mergeCell ref="E1:I1"/>
    <mergeCell ref="E2:I2"/>
    <mergeCell ref="E3:I3"/>
    <mergeCell ref="E4:I4"/>
    <mergeCell ref="G214:H214"/>
    <mergeCell ref="G217:H217"/>
    <mergeCell ref="G204:H204"/>
    <mergeCell ref="G205:H205"/>
    <mergeCell ref="G206:H206"/>
    <mergeCell ref="G212:H212"/>
    <mergeCell ref="G192:H192"/>
    <mergeCell ref="G193:H193"/>
    <mergeCell ref="G201:H201"/>
    <mergeCell ref="G133:H133"/>
    <mergeCell ref="G134:H134"/>
    <mergeCell ref="G135:H135"/>
    <mergeCell ref="G86:H86"/>
    <mergeCell ref="G87:H87"/>
    <mergeCell ref="G88:H88"/>
    <mergeCell ref="G238:H238"/>
    <mergeCell ref="G170:H170"/>
    <mergeCell ref="G183:H183"/>
    <mergeCell ref="G224:H224"/>
    <mergeCell ref="G230:H230"/>
    <mergeCell ref="G231:H231"/>
    <mergeCell ref="G236:H236"/>
    <mergeCell ref="G237:H237"/>
    <mergeCell ref="G225:H225"/>
    <mergeCell ref="G226:H226"/>
    <mergeCell ref="G82:H82"/>
    <mergeCell ref="G83:H83"/>
    <mergeCell ref="G84:H84"/>
    <mergeCell ref="G85:H85"/>
    <mergeCell ref="G90:H90"/>
    <mergeCell ref="G184:H184"/>
    <mergeCell ref="G185:H185"/>
    <mergeCell ref="G145:H145"/>
    <mergeCell ref="G146:H146"/>
    <mergeCell ref="G189:H189"/>
    <mergeCell ref="G191:H191"/>
    <mergeCell ref="G181:H181"/>
    <mergeCell ref="G165:H165"/>
    <mergeCell ref="G166:H166"/>
    <mergeCell ref="G167:H167"/>
    <mergeCell ref="G187:H187"/>
    <mergeCell ref="G78:H78"/>
    <mergeCell ref="G79:H79"/>
    <mergeCell ref="G69:H69"/>
    <mergeCell ref="G67:H67"/>
    <mergeCell ref="G68:H68"/>
    <mergeCell ref="G43:H43"/>
    <mergeCell ref="G45:H45"/>
    <mergeCell ref="G48:H48"/>
    <mergeCell ref="G49:H49"/>
    <mergeCell ref="G37:H37"/>
    <mergeCell ref="G40:H40"/>
    <mergeCell ref="G77:H77"/>
    <mergeCell ref="G71:H71"/>
    <mergeCell ref="G76:H76"/>
    <mergeCell ref="G51:H51"/>
    <mergeCell ref="B10:B11"/>
    <mergeCell ref="C10:C11"/>
    <mergeCell ref="D10:D11"/>
    <mergeCell ref="E10:E11"/>
    <mergeCell ref="F10:I10"/>
    <mergeCell ref="G11:H11"/>
    <mergeCell ref="G21:H21"/>
    <mergeCell ref="G22:H22"/>
    <mergeCell ref="G42:H42"/>
    <mergeCell ref="G12:H12"/>
    <mergeCell ref="G16:H16"/>
    <mergeCell ref="G17:H17"/>
    <mergeCell ref="G18:H18"/>
    <mergeCell ref="G35:H35"/>
    <mergeCell ref="G31:H31"/>
    <mergeCell ref="G32:H32"/>
  </mergeCells>
  <pageMargins left="0.51181102362204722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LORA</dc:creator>
  <cp:lastModifiedBy>UprFin</cp:lastModifiedBy>
  <cp:lastPrinted>2024-11-13T14:03:36Z</cp:lastPrinted>
  <dcterms:created xsi:type="dcterms:W3CDTF">2021-12-28T06:42:48Z</dcterms:created>
  <dcterms:modified xsi:type="dcterms:W3CDTF">2024-11-13T14:06:37Z</dcterms:modified>
</cp:coreProperties>
</file>