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60" i="1" l="1"/>
  <c r="E60" i="1"/>
  <c r="C60" i="1"/>
  <c r="D66" i="1" l="1"/>
  <c r="E66" i="1"/>
  <c r="C66" i="1"/>
  <c r="E42" i="1" l="1"/>
  <c r="D42" i="1"/>
  <c r="C42" i="1" l="1"/>
  <c r="D56" i="1" l="1"/>
  <c r="D55" i="1" s="1"/>
  <c r="E56" i="1"/>
  <c r="E55" i="1" l="1"/>
  <c r="C56" i="1" l="1"/>
  <c r="C55" i="1" l="1"/>
  <c r="C31" i="1" l="1"/>
  <c r="C30" i="1" s="1"/>
  <c r="C51" i="1" l="1"/>
  <c r="D51" i="1"/>
  <c r="E51" i="1"/>
  <c r="F55" i="1" l="1"/>
  <c r="G55" i="1"/>
  <c r="H55" i="1"/>
  <c r="I55" i="1"/>
  <c r="E37" i="1" l="1"/>
  <c r="D37" i="1"/>
  <c r="C37" i="1"/>
  <c r="C16" i="1"/>
  <c r="C15" i="1" s="1"/>
  <c r="E25" i="1"/>
  <c r="E24" i="1" s="1"/>
  <c r="D25" i="1"/>
  <c r="D24" i="1" s="1"/>
  <c r="C25" i="1"/>
  <c r="C24" i="1" s="1"/>
  <c r="E16" i="1"/>
  <c r="E15" i="1" s="1"/>
  <c r="D16" i="1"/>
  <c r="D15" i="1" s="1"/>
  <c r="D49" i="1"/>
  <c r="E49" i="1"/>
  <c r="C49" i="1"/>
  <c r="D47" i="1"/>
  <c r="E47" i="1"/>
  <c r="C47" i="1"/>
  <c r="D31" i="1"/>
  <c r="D30" i="1" s="1"/>
  <c r="E31" i="1"/>
  <c r="E30" i="1" s="1"/>
  <c r="E14" i="1" l="1"/>
  <c r="E72" i="1" s="1"/>
  <c r="D14" i="1"/>
  <c r="D72" i="1" s="1"/>
  <c r="C14" i="1"/>
  <c r="C72" i="1" s="1"/>
</calcChain>
</file>

<file path=xl/sharedStrings.xml><?xml version="1.0" encoding="utf-8"?>
<sst xmlns="http://schemas.openxmlformats.org/spreadsheetml/2006/main" count="126" uniqueCount="126">
  <si>
    <t>НАЛОГОВЫЕ И НЕНАЛОГОВЫЕ ДОХОДЫ</t>
  </si>
  <si>
    <t>ВСЕГО ДОХОДОВ</t>
  </si>
  <si>
    <t>Коды бюджетной классификации Российской Федерации</t>
  </si>
  <si>
    <t>Наименование групп, подгрупп и статей доходов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</si>
  <si>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</si>
  <si>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</si>
  <si>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</si>
  <si>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</si>
  <si>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</si>
  <si>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</si>
  <si>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</si>
  <si>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</si>
  <si>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бюджетной системы Российской Федерации (межбюджетные субсидии)</t>
  </si>
  <si>
    <t>2 02 10000 00 0000 150</t>
  </si>
  <si>
    <t>2 02 30000 00 0000 150</t>
  </si>
  <si>
    <t>Налог, взимаемый в связи с применением упрощенной системы налогообложения</t>
  </si>
  <si>
    <t>100 00000 00 0000 000</t>
  </si>
  <si>
    <t>101 00000 00 0000 000</t>
  </si>
  <si>
    <t>101 02000 01 0000 110</t>
  </si>
  <si>
    <t>101 02010 01 0000 110</t>
  </si>
  <si>
    <t>101 02040 01 0000 110</t>
  </si>
  <si>
    <t>103 00000 00 0000 000</t>
  </si>
  <si>
    <t>103 02000 01 0000 110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</si>
  <si>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</si>
  <si>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</si>
  <si>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</si>
  <si>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</si>
  <si>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</si>
  <si>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</si>
  <si>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</si>
  <si>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</si>
  <si>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</si>
  <si>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</si>
  <si>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105 01000 00 0000 110</t>
  </si>
  <si>
    <t>105 01010 01 0000 110</t>
  </si>
  <si>
    <t>105 01020 01 0000 110</t>
  </si>
  <si>
    <t>Налог, взимаемый с налогоплательщиков, выбравших в качестве объекта налогообложения доходы, уменьшенные  на величину расходов</t>
  </si>
  <si>
    <t>105 03000 01 0000 110</t>
  </si>
  <si>
    <t>Единый сельскохозяйственный налог</t>
  </si>
  <si>
    <t>108 00000 00 0000 000</t>
  </si>
  <si>
    <t>ГОСУДАРСТВЕННАЯ ПОШЛИНА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</si>
  <si>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</si>
  <si>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</si>
  <si>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112 00000 00 0000 000</t>
  </si>
  <si>
    <t>ПЛАТЕЖИ ПРИ ПОЛЬЗОВАНИИ ПРИРОДНЫМИ РЕСУРСАМИ</t>
  </si>
  <si>
    <t>112 01000 01 0000 120</t>
  </si>
  <si>
    <t>113 00000 00 0000 000</t>
  </si>
  <si>
    <t>ДОХОДЫ ОТ ОКАЗАНИЯ ПЛАТНЫХ УСЛУГ И КОМПЕНСАЦИИ ЗАТРАТ ГОСУДАРСТВА</t>
  </si>
  <si>
    <t>114 00000 00 0000 000</t>
  </si>
  <si>
    <t xml:space="preserve"> 116 00000 00 0000000</t>
  </si>
  <si>
    <t>2 00 00000 00 0000 000</t>
  </si>
  <si>
    <t>БЕЗВОЗМЕЗДНЫЕ ПОСТУПЛЕНИЯ</t>
  </si>
  <si>
    <t xml:space="preserve">Дотации бюджетам бюджетной системы  Российской Федерации </t>
  </si>
  <si>
    <t xml:space="preserve">2 02 20000 00 0000 150 </t>
  </si>
  <si>
    <t xml:space="preserve">Субвенции бюджетам бюджетной системы Российской Федерации </t>
  </si>
  <si>
    <t>106 00000 00 0000 000</t>
  </si>
  <si>
    <t>НАЛОГИ НА ИМУЩЕСТВО</t>
  </si>
  <si>
    <t>2025 год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</si>
  <si>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</si>
  <si>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</si>
  <si>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</si>
  <si>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</si>
  <si>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</si>
  <si>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111 05012 14 0000 120</t>
  </si>
  <si>
    <t>105 04060 02 0000 110</t>
  </si>
  <si>
    <t>106 01020 14 0000 110</t>
  </si>
  <si>
    <t>106 06032 14 0000 110</t>
  </si>
  <si>
    <t>106 06042 14 0000 110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</si>
  <si>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</si>
  <si>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</si>
  <si>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муниципальных округов</t>
  </si>
  <si>
    <t>113 02064 14 0000 130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</si>
  <si>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</si>
  <si>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114 02043 14 0000 410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</si>
  <si>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</si>
  <si>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114 06012 14 0000 430</t>
  </si>
  <si>
    <t>2 02 15001 14 0000 150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</si>
  <si>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</si>
  <si>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</si>
  <si>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</si>
  <si>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2 02 25304 14 0000 150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</si>
  <si>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</si>
  <si>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</si>
  <si>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2 02 25576 14 0000 150</t>
  </si>
  <si>
    <t>Прочие субсидии бюджетам муниципальных округов</t>
  </si>
  <si>
    <t xml:space="preserve">2 02 29999 14 0000 150 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</si>
  <si>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</si>
  <si>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</si>
  <si>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</si>
  <si>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</si>
  <si>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Единая субвенция бюджетам муниципальных округов из бюджета субъекта Российской Федерации</t>
  </si>
  <si>
    <t>2 02 36900 14 0000 150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</si>
  <si>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</si>
  <si>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</si>
  <si>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111 05034 14 0000 120</t>
  </si>
  <si>
    <t>111 09044 14 0000 120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</si>
  <si>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</si>
  <si>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</si>
  <si>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2 02 15002 14 0000 150</t>
  </si>
  <si>
    <t>Дотации бюджетам муниципальных округов на обеспечение сбалансированности местных бюджетов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</si>
  <si>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</si>
  <si>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на обеспечение комплексного развития сельских территорий</t>
  </si>
  <si>
    <t>2026 год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</si>
  <si>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</si>
  <si>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2 02 20077 00 0000 150</t>
  </si>
  <si>
    <t>Сумма (тыс. рублей)</t>
  </si>
  <si>
    <t>105 02010 02 0000 110</t>
  </si>
  <si>
    <t>Единый налог на вмененный доход для отдельных видов деятельности</t>
  </si>
  <si>
    <t>111 05024 14 0000 120</t>
  </si>
  <si>
    <t>Доходы, получаемые в виде арендной платы за земельные участки, 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автоноиных учреждений</t>
  </si>
  <si>
    <t xml:space="preserve">Объем доходов бюджета округа за счет налоговых и неналоговых доходов, а также безвозмездных поступлений на 2025 год и плановый период 2026 и 2027 годов </t>
  </si>
  <si>
    <t>101 02020 01 0000 110</t>
  </si>
  <si>
    <t>101 02030 01 0000 110</t>
  </si>
  <si>
    <t>101 02080 01 0000 110</t>
  </si>
  <si>
    <t>101 02130 01 0000 110</t>
  </si>
  <si>
    <t>101 02140 01 0000 110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</si>
  <si>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</si>
  <si>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</si>
  <si>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</si>
  <si>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</si>
  <si>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</si>
  <si>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</si>
  <si>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</si>
  <si>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Приложение 2</t>
  </si>
  <si>
    <t>2027 год</t>
  </si>
  <si>
    <t>к Решению Представительного Собрания округа «О бюджете округа на 2025 год и плановый период 2026 и 2027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</si>
</sst>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Arial Cyr"/>
      <family val="2"/>
      <charset val="204"/>
    </font>
    <font>
      <u/>
      <sz val="10"/>
      <color theme="10"/>
      <name val="Arial Cyr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7" fillId="0" borderId="0"/>
    <xf numFmtId="0" fontId="10" fillId="0" borderId="0"/>
    <xf numFmtId="0" fontId="12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0" fillId="2" borderId="0" xfId="0" applyFill="1"/>
    <xf numFmtId="164" fontId="8" fillId="2" borderId="1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6" fillId="2" borderId="0" xfId="0" applyFont="1" applyFill="1"/>
    <xf numFmtId="0" fontId="8" fillId="2" borderId="8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165" fontId="0" fillId="2" borderId="0" xfId="0" applyNumberFormat="1" applyFill="1"/>
    <xf numFmtId="165" fontId="9" fillId="0" borderId="8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8" fillId="0" borderId="7" xfId="5" applyFont="1" applyBorder="1" applyAlignment="1">
      <alignment vertical="justify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</cellXfs>
  <cellStyles count="6">
    <cellStyle name="Гиперссылка" xfId="5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zoomScale="75" zoomScaleNormal="75" workbookViewId="0">
      <selection activeCell="C2" sqref="C2:J3"/>
    </sheetView>
  </sheetViews>
  <sheetFormatPr defaultColWidth="8.85546875" defaultRowHeight="12.75" x14ac:dyDescent="0.2"/>
  <cols>
    <col min="1" max="1" width="24" style="1" customWidth="1"/>
    <col min="2" max="2" width="84.140625" style="1" customWidth="1"/>
    <col min="3" max="3" width="11.140625" style="1" customWidth="1"/>
    <col min="4" max="4" width="10.5703125" style="1" customWidth="1"/>
    <col min="5" max="5" width="10.42578125" style="1" customWidth="1"/>
    <col min="6" max="9" width="0" style="1" hidden="1" customWidth="1"/>
    <col min="10" max="10" width="9.7109375" style="1" customWidth="1"/>
    <col min="11" max="11" width="10.42578125" style="1" customWidth="1"/>
    <col min="12" max="12" width="10.140625" style="1" customWidth="1"/>
    <col min="13" max="16384" width="8.85546875" style="1"/>
  </cols>
  <sheetData>
    <row r="1" spans="1:10" ht="30" customHeight="1" x14ac:dyDescent="0.3">
      <c r="B1" s="2"/>
      <c r="C1" s="58" t="s">
        <v>123</v>
      </c>
      <c r="D1" s="59"/>
      <c r="E1" s="59"/>
      <c r="F1" s="2"/>
      <c r="G1" s="2"/>
      <c r="H1" s="2"/>
      <c r="I1" s="2"/>
    </row>
    <row r="2" spans="1:10" ht="19.5" customHeight="1" x14ac:dyDescent="0.2">
      <c r="B2" s="3"/>
      <c r="C2" s="75" t="s">
        <v>125</v>
      </c>
      <c r="D2" s="75"/>
      <c r="E2" s="75"/>
      <c r="F2" s="76"/>
      <c r="G2" s="76"/>
      <c r="H2" s="76"/>
      <c r="I2" s="76"/>
      <c r="J2" s="76"/>
    </row>
    <row r="3" spans="1:10" ht="57.75" customHeight="1" x14ac:dyDescent="0.2">
      <c r="B3" s="3"/>
      <c r="C3" s="75"/>
      <c r="D3" s="75"/>
      <c r="E3" s="75"/>
      <c r="F3" s="76"/>
      <c r="G3" s="76"/>
      <c r="H3" s="76"/>
      <c r="I3" s="76"/>
      <c r="J3" s="76"/>
    </row>
    <row r="4" spans="1:10" ht="17.45" customHeight="1" x14ac:dyDescent="0.2">
      <c r="A4" s="68" t="s">
        <v>110</v>
      </c>
      <c r="B4" s="68"/>
      <c r="C4" s="68"/>
      <c r="D4" s="68"/>
      <c r="E4" s="68"/>
      <c r="F4" s="68"/>
      <c r="G4" s="68"/>
      <c r="H4" s="68"/>
      <c r="I4" s="68"/>
      <c r="J4" s="5"/>
    </row>
    <row r="5" spans="1:10" ht="16.5" customHeight="1" x14ac:dyDescent="0.2">
      <c r="A5" s="68"/>
      <c r="B5" s="68"/>
      <c r="C5" s="68"/>
      <c r="D5" s="68"/>
      <c r="E5" s="68"/>
      <c r="F5" s="68"/>
      <c r="G5" s="68"/>
      <c r="H5" s="68"/>
      <c r="I5" s="68"/>
    </row>
    <row r="6" spans="1:10" ht="6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5"/>
    </row>
    <row r="7" spans="1:10" ht="7.5" customHeight="1" thickBot="1" x14ac:dyDescent="0.25">
      <c r="A7" s="4"/>
      <c r="B7" s="4"/>
      <c r="C7" s="60"/>
      <c r="D7" s="61"/>
      <c r="E7" s="61"/>
      <c r="F7" s="4"/>
      <c r="G7" s="4"/>
      <c r="H7" s="4"/>
      <c r="I7" s="4"/>
      <c r="J7" s="5"/>
    </row>
    <row r="8" spans="1:10" ht="28.5" customHeight="1" thickBot="1" x14ac:dyDescent="0.3">
      <c r="A8" s="62" t="s">
        <v>2</v>
      </c>
      <c r="B8" s="62" t="s">
        <v>3</v>
      </c>
      <c r="C8" s="72" t="s">
        <v>105</v>
      </c>
      <c r="D8" s="73"/>
      <c r="E8" s="74"/>
      <c r="F8" s="6"/>
      <c r="G8" s="6"/>
      <c r="H8" s="6"/>
      <c r="I8" s="6"/>
      <c r="J8" s="5"/>
    </row>
    <row r="9" spans="1:10" ht="3" customHeight="1" x14ac:dyDescent="0.2">
      <c r="A9" s="63"/>
      <c r="B9" s="63"/>
      <c r="C9" s="69" t="s">
        <v>57</v>
      </c>
      <c r="D9" s="69" t="s">
        <v>102</v>
      </c>
      <c r="E9" s="65" t="s">
        <v>124</v>
      </c>
      <c r="F9" s="7"/>
      <c r="G9" s="8"/>
      <c r="H9" s="8"/>
      <c r="I9" s="9"/>
      <c r="J9" s="5"/>
    </row>
    <row r="10" spans="1:10" x14ac:dyDescent="0.2">
      <c r="A10" s="63"/>
      <c r="B10" s="63"/>
      <c r="C10" s="70"/>
      <c r="D10" s="70"/>
      <c r="E10" s="66"/>
      <c r="F10" s="10"/>
      <c r="G10" s="11"/>
      <c r="H10" s="11"/>
      <c r="I10" s="12"/>
    </row>
    <row r="11" spans="1:10" x14ac:dyDescent="0.2">
      <c r="A11" s="63"/>
      <c r="B11" s="63"/>
      <c r="C11" s="70"/>
      <c r="D11" s="70"/>
      <c r="E11" s="66"/>
      <c r="F11" s="10"/>
      <c r="G11" s="11"/>
      <c r="H11" s="11"/>
      <c r="I11" s="12"/>
    </row>
    <row r="12" spans="1:10" ht="13.5" thickBot="1" x14ac:dyDescent="0.25">
      <c r="A12" s="64"/>
      <c r="B12" s="64"/>
      <c r="C12" s="71"/>
      <c r="D12" s="71"/>
      <c r="E12" s="67"/>
      <c r="F12" s="10"/>
      <c r="G12" s="11"/>
      <c r="H12" s="11"/>
      <c r="I12" s="12"/>
    </row>
    <row r="13" spans="1:10" ht="13.5" thickBot="1" x14ac:dyDescent="0.25">
      <c r="A13" s="19">
        <v>1</v>
      </c>
      <c r="B13" s="18">
        <v>2</v>
      </c>
      <c r="C13" s="19">
        <v>3</v>
      </c>
      <c r="D13" s="19">
        <v>4</v>
      </c>
      <c r="E13" s="20">
        <v>5</v>
      </c>
    </row>
    <row r="14" spans="1:10" ht="21" customHeight="1" thickBot="1" x14ac:dyDescent="0.25">
      <c r="A14" s="13" t="s">
        <v>16</v>
      </c>
      <c r="B14" s="14" t="s">
        <v>0</v>
      </c>
      <c r="C14" s="53">
        <f>C15+C24+C30+C37+C41+C42+C47+C49+C51+C54</f>
        <v>118405</v>
      </c>
      <c r="D14" s="53">
        <f>D15+D24+D30+D37+D41+D42+D47+D49+D51+D54</f>
        <v>120560</v>
      </c>
      <c r="E14" s="53">
        <f>E15+E24+E30+E37+E41+E42+E47+E49+E51+E54</f>
        <v>128415</v>
      </c>
    </row>
    <row r="15" spans="1:10" ht="19.5" customHeight="1" thickBot="1" x14ac:dyDescent="0.25">
      <c r="A15" s="15" t="s">
        <v>17</v>
      </c>
      <c r="B15" s="16" t="s">
        <v>4</v>
      </c>
      <c r="C15" s="54">
        <f>C16</f>
        <v>95132</v>
      </c>
      <c r="D15" s="54">
        <f>D16</f>
        <v>96189</v>
      </c>
      <c r="E15" s="54">
        <f>E16</f>
        <v>103426</v>
      </c>
    </row>
    <row r="16" spans="1:10" ht="16.5" thickBot="1" x14ac:dyDescent="0.25">
      <c r="A16" s="15" t="s">
        <v>18</v>
      </c>
      <c r="B16" s="17" t="s">
        <v>5</v>
      </c>
      <c r="C16" s="55">
        <f>SUM(C17:C23)</f>
        <v>95132</v>
      </c>
      <c r="D16" s="55">
        <f>SUM(D17:D23)</f>
        <v>96189</v>
      </c>
      <c r="E16" s="55">
        <f>SUM(E17:E23)</f>
        <v>103426</v>
      </c>
    </row>
    <row r="17" spans="1:12" ht="188.25" customHeight="1" thickBot="1" x14ac:dyDescent="0.25">
      <c r="A17" s="15" t="s">
        <v>19</v>
      </c>
      <c r="B17" s="17" t="s">
        <v>117</v>
      </c>
      <c r="C17" s="55">
        <v>92600</v>
      </c>
      <c r="D17" s="55">
        <v>93624</v>
      </c>
      <c r="E17" s="55">
        <v>100734</v>
      </c>
    </row>
    <row r="18" spans="1:12" ht="150.75" customHeight="1" thickBot="1" x14ac:dyDescent="0.25">
      <c r="A18" s="15" t="s">
        <v>111</v>
      </c>
      <c r="B18" s="57" t="s">
        <v>116</v>
      </c>
      <c r="C18" s="56">
        <v>19</v>
      </c>
      <c r="D18" s="55">
        <v>19</v>
      </c>
      <c r="E18" s="55">
        <v>20</v>
      </c>
    </row>
    <row r="19" spans="1:12" ht="117" customHeight="1" thickBot="1" x14ac:dyDescent="0.25">
      <c r="A19" s="15" t="s">
        <v>112</v>
      </c>
      <c r="B19" s="17" t="s">
        <v>118</v>
      </c>
      <c r="C19" s="55">
        <v>446</v>
      </c>
      <c r="D19" s="55">
        <v>452</v>
      </c>
      <c r="E19" s="55">
        <v>486</v>
      </c>
      <c r="L19" s="5"/>
    </row>
    <row r="20" spans="1:12" ht="111" customHeight="1" thickBot="1" x14ac:dyDescent="0.25">
      <c r="A20" s="15" t="s">
        <v>20</v>
      </c>
      <c r="B20" s="17" t="s">
        <v>119</v>
      </c>
      <c r="C20" s="55">
        <v>758</v>
      </c>
      <c r="D20" s="55">
        <v>758</v>
      </c>
      <c r="E20" s="55">
        <v>758</v>
      </c>
    </row>
    <row r="21" spans="1:12" ht="373.5" customHeight="1" thickBot="1" x14ac:dyDescent="0.25">
      <c r="A21" s="15" t="s">
        <v>113</v>
      </c>
      <c r="B21" s="17" t="s">
        <v>120</v>
      </c>
      <c r="C21" s="55">
        <v>958</v>
      </c>
      <c r="D21" s="55">
        <v>969</v>
      </c>
      <c r="E21" s="55">
        <v>1043</v>
      </c>
    </row>
    <row r="22" spans="1:12" ht="84" customHeight="1" thickBot="1" x14ac:dyDescent="0.25">
      <c r="A22" s="15" t="s">
        <v>114</v>
      </c>
      <c r="B22" s="17" t="s">
        <v>121</v>
      </c>
      <c r="C22" s="55">
        <v>287</v>
      </c>
      <c r="D22" s="55">
        <v>303</v>
      </c>
      <c r="E22" s="55">
        <v>320</v>
      </c>
    </row>
    <row r="23" spans="1:12" ht="118.5" customHeight="1" thickBot="1" x14ac:dyDescent="0.25">
      <c r="A23" s="15" t="s">
        <v>115</v>
      </c>
      <c r="B23" s="17" t="s">
        <v>122</v>
      </c>
      <c r="C23" s="55">
        <v>64</v>
      </c>
      <c r="D23" s="55">
        <v>64</v>
      </c>
      <c r="E23" s="55">
        <v>65</v>
      </c>
    </row>
    <row r="24" spans="1:12" s="22" customFormat="1" ht="50.25" customHeight="1" thickBot="1" x14ac:dyDescent="0.25">
      <c r="A24" s="24" t="s">
        <v>21</v>
      </c>
      <c r="B24" s="25" t="s">
        <v>6</v>
      </c>
      <c r="C24" s="26">
        <f>C25</f>
        <v>9655</v>
      </c>
      <c r="D24" s="26">
        <f>D25</f>
        <v>10294</v>
      </c>
      <c r="E24" s="26">
        <f>E25</f>
        <v>10505</v>
      </c>
    </row>
    <row r="25" spans="1:12" s="22" customFormat="1" ht="48.75" customHeight="1" thickBot="1" x14ac:dyDescent="0.25">
      <c r="A25" s="21" t="s">
        <v>22</v>
      </c>
      <c r="B25" s="27" t="s">
        <v>7</v>
      </c>
      <c r="C25" s="23">
        <f>SUM(C26:C29)</f>
        <v>9655</v>
      </c>
      <c r="D25" s="23">
        <f>SUM(D26:D29)</f>
        <v>10294</v>
      </c>
      <c r="E25" s="23">
        <f>SUM(E26:E29)</f>
        <v>10505</v>
      </c>
    </row>
    <row r="26" spans="1:12" s="22" customFormat="1" ht="57.75" customHeight="1" thickBot="1" x14ac:dyDescent="0.25">
      <c r="A26" s="21" t="s">
        <v>23</v>
      </c>
      <c r="B26" s="27" t="s">
        <v>24</v>
      </c>
      <c r="C26" s="23">
        <v>4442</v>
      </c>
      <c r="D26" s="23">
        <v>4735</v>
      </c>
      <c r="E26" s="23">
        <v>4832</v>
      </c>
    </row>
    <row r="27" spans="1:12" s="22" customFormat="1" ht="75" customHeight="1" thickBot="1" x14ac:dyDescent="0.25">
      <c r="A27" s="21" t="s">
        <v>25</v>
      </c>
      <c r="B27" s="27" t="s">
        <v>26</v>
      </c>
      <c r="C27" s="23">
        <v>48</v>
      </c>
      <c r="D27" s="23">
        <v>51</v>
      </c>
      <c r="E27" s="23">
        <v>52</v>
      </c>
    </row>
    <row r="28" spans="1:12" s="22" customFormat="1" ht="63.75" thickBot="1" x14ac:dyDescent="0.25">
      <c r="A28" s="21" t="s">
        <v>27</v>
      </c>
      <c r="B28" s="27" t="s">
        <v>28</v>
      </c>
      <c r="C28" s="23">
        <v>5156</v>
      </c>
      <c r="D28" s="23">
        <v>5498</v>
      </c>
      <c r="E28" s="23">
        <v>5611</v>
      </c>
    </row>
    <row r="29" spans="1:12" s="22" customFormat="1" ht="63.75" thickBot="1" x14ac:dyDescent="0.25">
      <c r="A29" s="21" t="s">
        <v>29</v>
      </c>
      <c r="B29" s="27" t="s">
        <v>30</v>
      </c>
      <c r="C29" s="23">
        <v>9</v>
      </c>
      <c r="D29" s="23">
        <v>10</v>
      </c>
      <c r="E29" s="23">
        <v>10</v>
      </c>
    </row>
    <row r="30" spans="1:12" s="22" customFormat="1" ht="16.5" thickBot="1" x14ac:dyDescent="0.25">
      <c r="A30" s="24" t="s">
        <v>31</v>
      </c>
      <c r="B30" s="25" t="s">
        <v>32</v>
      </c>
      <c r="C30" s="26">
        <f>C31+C34+C35+C36</f>
        <v>5525</v>
      </c>
      <c r="D30" s="26">
        <f>D31+D35+D36</f>
        <v>5975</v>
      </c>
      <c r="E30" s="26">
        <f>E31+E35+E36</f>
        <v>6373</v>
      </c>
    </row>
    <row r="31" spans="1:12" s="22" customFormat="1" ht="32.25" thickBot="1" x14ac:dyDescent="0.25">
      <c r="A31" s="21" t="s">
        <v>33</v>
      </c>
      <c r="B31" s="27" t="s">
        <v>15</v>
      </c>
      <c r="C31" s="23">
        <f>C32+C33</f>
        <v>5272</v>
      </c>
      <c r="D31" s="23">
        <f>D32+D33</f>
        <v>5710</v>
      </c>
      <c r="E31" s="23">
        <f>E32+E33</f>
        <v>6099</v>
      </c>
    </row>
    <row r="32" spans="1:12" s="22" customFormat="1" ht="32.25" thickBot="1" x14ac:dyDescent="0.25">
      <c r="A32" s="21" t="s">
        <v>34</v>
      </c>
      <c r="B32" s="28" t="s">
        <v>8</v>
      </c>
      <c r="C32" s="23">
        <v>4053</v>
      </c>
      <c r="D32" s="23">
        <v>4392</v>
      </c>
      <c r="E32" s="23">
        <v>4691</v>
      </c>
    </row>
    <row r="33" spans="1:5" s="22" customFormat="1" ht="32.25" thickBot="1" x14ac:dyDescent="0.25">
      <c r="A33" s="21" t="s">
        <v>35</v>
      </c>
      <c r="B33" s="28" t="s">
        <v>36</v>
      </c>
      <c r="C33" s="23">
        <v>1219</v>
      </c>
      <c r="D33" s="23">
        <v>1318</v>
      </c>
      <c r="E33" s="23">
        <v>1408</v>
      </c>
    </row>
    <row r="34" spans="1:5" s="22" customFormat="1" ht="16.5" thickBot="1" x14ac:dyDescent="0.25">
      <c r="A34" s="21" t="s">
        <v>106</v>
      </c>
      <c r="B34" s="28" t="s">
        <v>107</v>
      </c>
      <c r="C34" s="23">
        <v>0</v>
      </c>
      <c r="D34" s="23">
        <v>0</v>
      </c>
      <c r="E34" s="23">
        <v>0</v>
      </c>
    </row>
    <row r="35" spans="1:5" s="22" customFormat="1" ht="16.5" thickBot="1" x14ac:dyDescent="0.25">
      <c r="A35" s="21" t="s">
        <v>37</v>
      </c>
      <c r="B35" s="28" t="s">
        <v>38</v>
      </c>
      <c r="C35" s="23">
        <v>0</v>
      </c>
      <c r="D35" s="23">
        <v>0</v>
      </c>
      <c r="E35" s="23">
        <v>0</v>
      </c>
    </row>
    <row r="36" spans="1:5" s="22" customFormat="1" ht="32.25" thickBot="1" x14ac:dyDescent="0.25">
      <c r="A36" s="21" t="s">
        <v>64</v>
      </c>
      <c r="B36" s="29" t="s">
        <v>58</v>
      </c>
      <c r="C36" s="23">
        <v>253</v>
      </c>
      <c r="D36" s="23">
        <v>265</v>
      </c>
      <c r="E36" s="23">
        <v>274</v>
      </c>
    </row>
    <row r="37" spans="1:5" s="22" customFormat="1" ht="16.5" thickBot="1" x14ac:dyDescent="0.25">
      <c r="A37" s="21" t="s">
        <v>55</v>
      </c>
      <c r="B37" s="30" t="s">
        <v>56</v>
      </c>
      <c r="C37" s="31">
        <f>SUM(C38:C40)</f>
        <v>2909</v>
      </c>
      <c r="D37" s="31">
        <f>SUM(D38:D40)</f>
        <v>2909</v>
      </c>
      <c r="E37" s="31">
        <f>SUM(E38:E40)</f>
        <v>2909</v>
      </c>
    </row>
    <row r="38" spans="1:5" s="22" customFormat="1" ht="54" customHeight="1" thickBot="1" x14ac:dyDescent="0.25">
      <c r="A38" s="21" t="s">
        <v>65</v>
      </c>
      <c r="B38" s="32" t="s">
        <v>59</v>
      </c>
      <c r="C38" s="33">
        <v>1655</v>
      </c>
      <c r="D38" s="23">
        <v>1655</v>
      </c>
      <c r="E38" s="23">
        <v>1655</v>
      </c>
    </row>
    <row r="39" spans="1:5" s="22" customFormat="1" ht="32.25" thickBot="1" x14ac:dyDescent="0.25">
      <c r="A39" s="21" t="s">
        <v>66</v>
      </c>
      <c r="B39" s="34" t="s">
        <v>60</v>
      </c>
      <c r="C39" s="23">
        <v>480</v>
      </c>
      <c r="D39" s="23">
        <v>480</v>
      </c>
      <c r="E39" s="23">
        <v>480</v>
      </c>
    </row>
    <row r="40" spans="1:5" s="22" customFormat="1" ht="49.5" customHeight="1" thickBot="1" x14ac:dyDescent="0.25">
      <c r="A40" s="35" t="s">
        <v>67</v>
      </c>
      <c r="B40" s="36" t="s">
        <v>61</v>
      </c>
      <c r="C40" s="23">
        <v>774</v>
      </c>
      <c r="D40" s="23">
        <v>774</v>
      </c>
      <c r="E40" s="23">
        <v>774</v>
      </c>
    </row>
    <row r="41" spans="1:5" s="22" customFormat="1" ht="19.5" customHeight="1" thickBot="1" x14ac:dyDescent="0.25">
      <c r="A41" s="21" t="s">
        <v>39</v>
      </c>
      <c r="B41" s="37" t="s">
        <v>40</v>
      </c>
      <c r="C41" s="31">
        <v>671</v>
      </c>
      <c r="D41" s="31">
        <v>671</v>
      </c>
      <c r="E41" s="31">
        <v>671</v>
      </c>
    </row>
    <row r="42" spans="1:5" s="22" customFormat="1" ht="54" customHeight="1" thickBot="1" x14ac:dyDescent="0.25">
      <c r="A42" s="21" t="s">
        <v>41</v>
      </c>
      <c r="B42" s="38" t="s">
        <v>42</v>
      </c>
      <c r="C42" s="31">
        <f>C43+C44+C45+C46</f>
        <v>2737</v>
      </c>
      <c r="D42" s="31">
        <f>D43+D44+D45+D46</f>
        <v>2737</v>
      </c>
      <c r="E42" s="31">
        <f>E43+E44+E45+E46</f>
        <v>2737</v>
      </c>
    </row>
    <row r="43" spans="1:5" s="22" customFormat="1" ht="98.25" customHeight="1" thickBot="1" x14ac:dyDescent="0.25">
      <c r="A43" s="21" t="s">
        <v>63</v>
      </c>
      <c r="B43" s="29" t="s">
        <v>62</v>
      </c>
      <c r="C43" s="23">
        <v>1500</v>
      </c>
      <c r="D43" s="23">
        <v>1500</v>
      </c>
      <c r="E43" s="23">
        <v>1500</v>
      </c>
    </row>
    <row r="44" spans="1:5" s="22" customFormat="1" ht="100.5" customHeight="1" thickBot="1" x14ac:dyDescent="0.25">
      <c r="A44" s="21" t="s">
        <v>108</v>
      </c>
      <c r="B44" s="29" t="s">
        <v>109</v>
      </c>
      <c r="C44" s="23">
        <v>361</v>
      </c>
      <c r="D44" s="23">
        <v>361</v>
      </c>
      <c r="E44" s="23">
        <v>361</v>
      </c>
    </row>
    <row r="45" spans="1:5" s="22" customFormat="1" ht="100.5" customHeight="1" thickBot="1" x14ac:dyDescent="0.25">
      <c r="A45" s="21" t="s">
        <v>94</v>
      </c>
      <c r="B45" s="29" t="s">
        <v>68</v>
      </c>
      <c r="C45" s="23">
        <v>508</v>
      </c>
      <c r="D45" s="23">
        <v>508</v>
      </c>
      <c r="E45" s="23">
        <v>508</v>
      </c>
    </row>
    <row r="46" spans="1:5" s="22" customFormat="1" ht="63.75" thickBot="1" x14ac:dyDescent="0.25">
      <c r="A46" s="21" t="s">
        <v>95</v>
      </c>
      <c r="B46" s="29" t="s">
        <v>69</v>
      </c>
      <c r="C46" s="23">
        <v>368</v>
      </c>
      <c r="D46" s="23">
        <v>368</v>
      </c>
      <c r="E46" s="23">
        <v>368</v>
      </c>
    </row>
    <row r="47" spans="1:5" s="22" customFormat="1" ht="28.5" customHeight="1" thickBot="1" x14ac:dyDescent="0.25">
      <c r="A47" s="24" t="s">
        <v>43</v>
      </c>
      <c r="B47" s="25" t="s">
        <v>44</v>
      </c>
      <c r="C47" s="26">
        <f>C48</f>
        <v>185</v>
      </c>
      <c r="D47" s="26">
        <f>D48</f>
        <v>194</v>
      </c>
      <c r="E47" s="26">
        <f>E48</f>
        <v>203</v>
      </c>
    </row>
    <row r="48" spans="1:5" s="22" customFormat="1" ht="16.5" thickBot="1" x14ac:dyDescent="0.25">
      <c r="A48" s="21" t="s">
        <v>45</v>
      </c>
      <c r="B48" s="28" t="s">
        <v>9</v>
      </c>
      <c r="C48" s="23">
        <v>185</v>
      </c>
      <c r="D48" s="23">
        <v>194</v>
      </c>
      <c r="E48" s="23">
        <v>203</v>
      </c>
    </row>
    <row r="49" spans="1:12" s="22" customFormat="1" ht="34.5" customHeight="1" thickBot="1" x14ac:dyDescent="0.25">
      <c r="A49" s="21" t="s">
        <v>46</v>
      </c>
      <c r="B49" s="38" t="s">
        <v>47</v>
      </c>
      <c r="C49" s="31">
        <f>C50</f>
        <v>76</v>
      </c>
      <c r="D49" s="31">
        <f>D50</f>
        <v>76</v>
      </c>
      <c r="E49" s="31">
        <f>E50</f>
        <v>76</v>
      </c>
    </row>
    <row r="50" spans="1:12" s="22" customFormat="1" ht="50.25" customHeight="1" thickBot="1" x14ac:dyDescent="0.25">
      <c r="A50" s="21" t="s">
        <v>71</v>
      </c>
      <c r="B50" s="28" t="s">
        <v>70</v>
      </c>
      <c r="C50" s="23">
        <v>76</v>
      </c>
      <c r="D50" s="23">
        <v>76</v>
      </c>
      <c r="E50" s="23">
        <v>76</v>
      </c>
    </row>
    <row r="51" spans="1:12" s="22" customFormat="1" ht="47.25" customHeight="1" thickBot="1" x14ac:dyDescent="0.25">
      <c r="A51" s="21" t="s">
        <v>48</v>
      </c>
      <c r="B51" s="38" t="s">
        <v>10</v>
      </c>
      <c r="C51" s="31">
        <f>C52+C53</f>
        <v>1209</v>
      </c>
      <c r="D51" s="31">
        <f>D52+D53</f>
        <v>1209</v>
      </c>
      <c r="E51" s="31">
        <f>E52+E53</f>
        <v>1209</v>
      </c>
    </row>
    <row r="52" spans="1:12" s="22" customFormat="1" ht="114" customHeight="1" thickBot="1" x14ac:dyDescent="0.25">
      <c r="A52" s="21" t="s">
        <v>73</v>
      </c>
      <c r="B52" s="28" t="s">
        <v>72</v>
      </c>
      <c r="C52" s="23">
        <v>361</v>
      </c>
      <c r="D52" s="23">
        <v>361</v>
      </c>
      <c r="E52" s="23">
        <v>361</v>
      </c>
      <c r="J52" s="39"/>
      <c r="K52" s="39"/>
      <c r="L52" s="39"/>
    </row>
    <row r="53" spans="1:12" s="22" customFormat="1" ht="48" thickBot="1" x14ac:dyDescent="0.25">
      <c r="A53" s="21" t="s">
        <v>75</v>
      </c>
      <c r="B53" s="29" t="s">
        <v>74</v>
      </c>
      <c r="C53" s="23">
        <v>848</v>
      </c>
      <c r="D53" s="23">
        <v>848</v>
      </c>
      <c r="E53" s="23">
        <v>848</v>
      </c>
    </row>
    <row r="54" spans="1:12" s="22" customFormat="1" ht="18.75" customHeight="1" thickBot="1" x14ac:dyDescent="0.25">
      <c r="A54" s="21" t="s">
        <v>49</v>
      </c>
      <c r="B54" s="38" t="s">
        <v>11</v>
      </c>
      <c r="C54" s="31">
        <v>306</v>
      </c>
      <c r="D54" s="31">
        <v>306</v>
      </c>
      <c r="E54" s="31">
        <v>306</v>
      </c>
    </row>
    <row r="55" spans="1:12" s="22" customFormat="1" ht="18.75" customHeight="1" thickBot="1" x14ac:dyDescent="0.25">
      <c r="A55" s="24" t="s">
        <v>50</v>
      </c>
      <c r="B55" s="40" t="s">
        <v>51</v>
      </c>
      <c r="C55" s="47">
        <f>C56+C60+C66</f>
        <v>298688.59999999998</v>
      </c>
      <c r="D55" s="47">
        <f>D56+D60+D66</f>
        <v>229313.2</v>
      </c>
      <c r="E55" s="47">
        <f>E56+E60+E66</f>
        <v>208970.5</v>
      </c>
      <c r="F55" s="26" t="e">
        <f>F56+F60+F66+#REF!+#REF!+#REF!</f>
        <v>#REF!</v>
      </c>
      <c r="G55" s="26" t="e">
        <f>G56+G60+G66+#REF!+#REF!+#REF!</f>
        <v>#REF!</v>
      </c>
      <c r="H55" s="26" t="e">
        <f>H56+H60+H66+#REF!+#REF!+#REF!</f>
        <v>#REF!</v>
      </c>
      <c r="I55" s="26" t="e">
        <f>I56+I60+I66+#REF!+#REF!+#REF!</f>
        <v>#REF!</v>
      </c>
      <c r="J55" s="52"/>
    </row>
    <row r="56" spans="1:12" s="22" customFormat="1" ht="16.5" thickBot="1" x14ac:dyDescent="0.25">
      <c r="A56" s="21" t="s">
        <v>13</v>
      </c>
      <c r="B56" s="28" t="s">
        <v>52</v>
      </c>
      <c r="C56" s="48">
        <f>C57+C58+C59</f>
        <v>105709.20000000001</v>
      </c>
      <c r="D56" s="48">
        <f t="shared" ref="D56:E56" si="0">D57+D58+D59</f>
        <v>104568.79999999999</v>
      </c>
      <c r="E56" s="48">
        <f t="shared" si="0"/>
        <v>104425.7</v>
      </c>
    </row>
    <row r="57" spans="1:12" s="22" customFormat="1" ht="42.75" customHeight="1" thickBot="1" x14ac:dyDescent="0.25">
      <c r="A57" s="21" t="s">
        <v>76</v>
      </c>
      <c r="B57" s="28" t="s">
        <v>79</v>
      </c>
      <c r="C57" s="48">
        <v>33507.4</v>
      </c>
      <c r="D57" s="48">
        <v>33046.699999999997</v>
      </c>
      <c r="E57" s="48">
        <v>33530.5</v>
      </c>
    </row>
    <row r="58" spans="1:12" s="22" customFormat="1" ht="37.5" customHeight="1" thickBot="1" x14ac:dyDescent="0.25">
      <c r="A58" s="21" t="s">
        <v>98</v>
      </c>
      <c r="B58" s="28" t="s">
        <v>99</v>
      </c>
      <c r="C58" s="48">
        <v>1344.5</v>
      </c>
      <c r="D58" s="48">
        <v>626.9</v>
      </c>
      <c r="E58" s="48">
        <v>0</v>
      </c>
    </row>
    <row r="59" spans="1:12" s="22" customFormat="1" ht="54" customHeight="1" thickBot="1" x14ac:dyDescent="0.25">
      <c r="A59" s="21" t="s">
        <v>77</v>
      </c>
      <c r="B59" s="28" t="s">
        <v>78</v>
      </c>
      <c r="C59" s="48">
        <v>70857.3</v>
      </c>
      <c r="D59" s="48">
        <v>70895.199999999997</v>
      </c>
      <c r="E59" s="48">
        <v>70895.199999999997</v>
      </c>
    </row>
    <row r="60" spans="1:12" s="22" customFormat="1" ht="36.75" customHeight="1" thickBot="1" x14ac:dyDescent="0.25">
      <c r="A60" s="21" t="s">
        <v>53</v>
      </c>
      <c r="B60" s="28" t="s">
        <v>12</v>
      </c>
      <c r="C60" s="48">
        <f>C61+C62+C63+C64+C65</f>
        <v>98788.5</v>
      </c>
      <c r="D60" s="48">
        <f t="shared" ref="D60:E60" si="1">D61+D62+D63+D64+D65</f>
        <v>33571.699999999997</v>
      </c>
      <c r="E60" s="48">
        <f t="shared" si="1"/>
        <v>13364</v>
      </c>
      <c r="J60" s="41"/>
    </row>
    <row r="61" spans="1:12" s="22" customFormat="1" ht="44.25" customHeight="1" thickBot="1" x14ac:dyDescent="0.25">
      <c r="A61" s="21" t="s">
        <v>104</v>
      </c>
      <c r="B61" s="28" t="s">
        <v>103</v>
      </c>
      <c r="C61" s="48">
        <v>65277.2</v>
      </c>
      <c r="D61" s="48">
        <v>4860</v>
      </c>
      <c r="E61" s="48">
        <v>0</v>
      </c>
      <c r="F61" s="22">
        <v>94184700</v>
      </c>
      <c r="J61" s="41"/>
    </row>
    <row r="62" spans="1:12" s="22" customFormat="1" ht="79.5" customHeight="1" thickBot="1" x14ac:dyDescent="0.25">
      <c r="A62" s="21" t="s">
        <v>80</v>
      </c>
      <c r="B62" s="28" t="s">
        <v>100</v>
      </c>
      <c r="C62" s="48">
        <v>512.9</v>
      </c>
      <c r="D62" s="48">
        <v>697.7</v>
      </c>
      <c r="E62" s="48">
        <v>697.7</v>
      </c>
      <c r="J62" s="41"/>
    </row>
    <row r="63" spans="1:12" s="42" customFormat="1" ht="46.5" customHeight="1" thickBot="1" x14ac:dyDescent="0.25">
      <c r="A63" s="21" t="s">
        <v>82</v>
      </c>
      <c r="B63" s="28" t="s">
        <v>81</v>
      </c>
      <c r="C63" s="48">
        <v>301.10000000000002</v>
      </c>
      <c r="D63" s="48">
        <v>214.5</v>
      </c>
      <c r="E63" s="48">
        <v>214.5</v>
      </c>
      <c r="F63" s="22"/>
      <c r="G63" s="22"/>
      <c r="H63" s="22"/>
      <c r="I63" s="22"/>
    </row>
    <row r="64" spans="1:12" s="22" customFormat="1" ht="47.25" customHeight="1" thickBot="1" x14ac:dyDescent="0.25">
      <c r="A64" s="21" t="s">
        <v>83</v>
      </c>
      <c r="B64" s="28" t="s">
        <v>101</v>
      </c>
      <c r="C64" s="48">
        <v>1938.3</v>
      </c>
      <c r="D64" s="48">
        <v>0</v>
      </c>
      <c r="E64" s="48">
        <v>0</v>
      </c>
      <c r="F64" s="42"/>
      <c r="G64" s="42"/>
      <c r="H64" s="42"/>
      <c r="I64" s="42"/>
    </row>
    <row r="65" spans="1:11" s="22" customFormat="1" ht="21.75" customHeight="1" thickBot="1" x14ac:dyDescent="0.25">
      <c r="A65" s="24" t="s">
        <v>85</v>
      </c>
      <c r="B65" s="43" t="s">
        <v>84</v>
      </c>
      <c r="C65" s="49">
        <v>30759</v>
      </c>
      <c r="D65" s="49">
        <v>27799.5</v>
      </c>
      <c r="E65" s="49">
        <v>12451.8</v>
      </c>
      <c r="F65" s="42"/>
      <c r="G65" s="42"/>
      <c r="H65" s="42"/>
      <c r="I65" s="42"/>
    </row>
    <row r="66" spans="1:11" s="22" customFormat="1" ht="22.5" customHeight="1" thickBot="1" x14ac:dyDescent="0.25">
      <c r="A66" s="21" t="s">
        <v>14</v>
      </c>
      <c r="B66" s="28" t="s">
        <v>54</v>
      </c>
      <c r="C66" s="48">
        <f>C67+C68+C69+C70+C71</f>
        <v>94190.9</v>
      </c>
      <c r="D66" s="48">
        <f t="shared" ref="D66:E66" si="2">D67+D68+D69+D70+D71</f>
        <v>91172.700000000012</v>
      </c>
      <c r="E66" s="48">
        <f t="shared" si="2"/>
        <v>91180.800000000017</v>
      </c>
      <c r="F66" s="42"/>
      <c r="G66" s="42"/>
      <c r="H66" s="42"/>
      <c r="I66" s="42"/>
    </row>
    <row r="67" spans="1:11" s="22" customFormat="1" ht="32.25" thickBot="1" x14ac:dyDescent="0.25">
      <c r="A67" s="21" t="s">
        <v>87</v>
      </c>
      <c r="B67" s="28" t="s">
        <v>86</v>
      </c>
      <c r="C67" s="48">
        <v>92279.4</v>
      </c>
      <c r="D67" s="48">
        <v>89029.3</v>
      </c>
      <c r="E67" s="48">
        <v>89029.3</v>
      </c>
    </row>
    <row r="68" spans="1:11" s="22" customFormat="1" ht="48" thickBot="1" x14ac:dyDescent="0.25">
      <c r="A68" s="21" t="s">
        <v>93</v>
      </c>
      <c r="B68" s="28" t="s">
        <v>92</v>
      </c>
      <c r="C68" s="48">
        <v>452.2</v>
      </c>
      <c r="D68" s="48">
        <v>495.5</v>
      </c>
      <c r="E68" s="48">
        <v>513.5</v>
      </c>
    </row>
    <row r="69" spans="1:11" s="22" customFormat="1" ht="61.5" customHeight="1" thickBot="1" x14ac:dyDescent="0.25">
      <c r="A69" s="21" t="s">
        <v>88</v>
      </c>
      <c r="B69" s="28" t="s">
        <v>89</v>
      </c>
      <c r="C69" s="48">
        <v>1.7</v>
      </c>
      <c r="D69" s="48">
        <v>11.5</v>
      </c>
      <c r="E69" s="48">
        <v>1.6</v>
      </c>
    </row>
    <row r="70" spans="1:11" s="22" customFormat="1" ht="63.75" thickBot="1" x14ac:dyDescent="0.25">
      <c r="A70" s="21" t="s">
        <v>96</v>
      </c>
      <c r="B70" s="28" t="s">
        <v>97</v>
      </c>
      <c r="C70" s="50">
        <v>18.8</v>
      </c>
      <c r="D70" s="48">
        <v>198.3</v>
      </c>
      <c r="E70" s="48">
        <v>198.3</v>
      </c>
    </row>
    <row r="71" spans="1:11" s="22" customFormat="1" ht="34.5" customHeight="1" thickBot="1" x14ac:dyDescent="0.25">
      <c r="A71" s="21" t="s">
        <v>91</v>
      </c>
      <c r="B71" s="28" t="s">
        <v>90</v>
      </c>
      <c r="C71" s="48">
        <v>1438.8</v>
      </c>
      <c r="D71" s="48">
        <v>1438.1</v>
      </c>
      <c r="E71" s="48">
        <v>1438.1</v>
      </c>
    </row>
    <row r="72" spans="1:11" s="22" customFormat="1" ht="16.5" thickBot="1" x14ac:dyDescent="0.25">
      <c r="A72" s="45"/>
      <c r="B72" s="44" t="s">
        <v>1</v>
      </c>
      <c r="C72" s="46">
        <f>C14+C55</f>
        <v>417093.6</v>
      </c>
      <c r="D72" s="46">
        <f>D14+D55</f>
        <v>349873.2</v>
      </c>
      <c r="E72" s="46">
        <f>E14+E55</f>
        <v>337385.5</v>
      </c>
    </row>
    <row r="73" spans="1:11" ht="14.25" x14ac:dyDescent="0.2">
      <c r="E73" s="51"/>
      <c r="J73" s="5"/>
      <c r="K73" s="5"/>
    </row>
    <row r="75" spans="1:11" x14ac:dyDescent="0.2">
      <c r="F75" s="5"/>
      <c r="G75" s="5"/>
      <c r="H75" s="5"/>
      <c r="I75" s="5"/>
    </row>
    <row r="76" spans="1:11" x14ac:dyDescent="0.2">
      <c r="F76" s="5"/>
      <c r="G76" s="5"/>
      <c r="H76" s="5"/>
      <c r="I76" s="5"/>
    </row>
  </sheetData>
  <sheetProtection selectLockedCells="1" selectUnlockedCells="1"/>
  <mergeCells count="10">
    <mergeCell ref="C1:E1"/>
    <mergeCell ref="C7:E7"/>
    <mergeCell ref="A8:A12"/>
    <mergeCell ref="B8:B12"/>
    <mergeCell ref="E9:E12"/>
    <mergeCell ref="A4:I6"/>
    <mergeCell ref="C9:C12"/>
    <mergeCell ref="D9:D12"/>
    <mergeCell ref="C8:E8"/>
    <mergeCell ref="C2:J3"/>
  </mergeCells>
  <phoneticPr fontId="5" type="noConversion"/>
  <pageMargins left="0.51181102362204722" right="0.31496062992125984" top="0.74803149606299213" bottom="0.74803149606299213" header="0.31496062992125984" footer="0.31496062992125984"/>
  <pageSetup paperSize="9" scale="82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ОзероваГМ</cp:lastModifiedBy>
  <cp:lastPrinted>2024-11-09T10:09:44Z</cp:lastPrinted>
  <dcterms:created xsi:type="dcterms:W3CDTF">2020-12-23T11:18:27Z</dcterms:created>
  <dcterms:modified xsi:type="dcterms:W3CDTF">2024-11-11T11:12:18Z</dcterms:modified>
</cp:coreProperties>
</file>