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15480" windowHeight="8190"/>
  </bookViews>
  <sheets>
    <sheet name="Лист1" sheetId="1" r:id="rId1"/>
  </sheets>
  <calcPr calcId="144525"/>
</workbook>
</file>

<file path=xl/calcChain.xml><?xml version="1.0" encoding="utf-8"?>
<calcChain xmlns="http://schemas.openxmlformats.org/spreadsheetml/2006/main">
  <c r="D15" i="1" l="1"/>
  <c r="D54" i="1"/>
  <c r="D80" i="1" l="1"/>
  <c r="D97" i="1"/>
  <c r="D88" i="1"/>
  <c r="D83" i="1" s="1"/>
  <c r="D84" i="1"/>
  <c r="D41" i="1"/>
  <c r="D37" i="1"/>
  <c r="D35" i="1"/>
  <c r="D32" i="1"/>
  <c r="D17" i="1"/>
  <c r="D79" i="1" l="1"/>
  <c r="E50" i="1"/>
  <c r="F50" i="1"/>
  <c r="G50" i="1"/>
  <c r="H50" i="1"/>
  <c r="D16" i="1"/>
</calcChain>
</file>

<file path=xl/sharedStrings.xml><?xml version="1.0" encoding="utf-8"?>
<sst xmlns="http://schemas.openxmlformats.org/spreadsheetml/2006/main" count="223" uniqueCount="183">
  <si>
    <t>Налог, взимаемый с налогоплательщиков, выбравших в качестве объекта налогообложения доходы</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</si>
  <si>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</si>
  <si>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</si>
  <si>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Доходы, поступающие в порядке возмещения расходов, понесенных в связи с эксплуатацией имущества муниципальных округов</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</si>
  <si>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</si>
  <si>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</si>
  <si>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Департамент по обеспечению деятельности мировых судей области</t>
  </si>
  <si>
    <t>Административные штрафы, установленные Главой 5 Кодекса Российской Федерации об административных правонарушениях, посягающие на права граждан, налагаемые мировыми судьями, комиссиями по делам несовершеннолетних и защите их прав</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</si>
  <si>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</si>
  <si>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</si>
  <si>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</si>
  <si>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</si>
  <si>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</si>
  <si>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</si>
  <si>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ДОХОДЫ ВСЕГО</t>
  </si>
  <si>
    <t>Итого налоговые и неналоговые доходы</t>
  </si>
  <si>
    <t>Администраторы поступлений</t>
  </si>
  <si>
    <t>Доходы бюджета округа</t>
  </si>
  <si>
    <t>Исполнение</t>
  </si>
  <si>
    <t>013</t>
  </si>
  <si>
    <t>11601053019000140</t>
  </si>
  <si>
    <t>11601063010101140</t>
  </si>
  <si>
    <t>11601073010019140</t>
  </si>
  <si>
    <t>11601083010037140</t>
  </si>
  <si>
    <t>11601113010018140</t>
  </si>
  <si>
    <t>11601113010021140</t>
  </si>
  <si>
    <t>11601143010101140</t>
  </si>
  <si>
    <t>11601153010005140</t>
  </si>
  <si>
    <t>11601153010006140</t>
  </si>
  <si>
    <t>11601153019000140</t>
  </si>
  <si>
    <t xml:space="preserve">Административные штрафы, установленные Главой 19 Кодекса РФ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t>
  </si>
  <si>
    <t>Административные штрафы, установленные Главой 20 Кодекса РФ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</si>
  <si>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11601193010013140</t>
  </si>
  <si>
    <t>11601193019000140</t>
  </si>
  <si>
    <t>11601203010021140</t>
  </si>
  <si>
    <t>11601203012025140</t>
  </si>
  <si>
    <t>Комитет гражданской защиты и социальной безопасности Вологодской области</t>
  </si>
  <si>
    <t>031</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</si>
  <si>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</si>
  <si>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</si>
  <si>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11601053010035140</t>
  </si>
  <si>
    <t>11601063019000140</t>
  </si>
  <si>
    <t>Департамент по охране, контролю и регулированию использования объектов животного мира Вологодской области</t>
  </si>
  <si>
    <t>045</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</si>
  <si>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   </t>
  </si>
  <si>
    <t>Федеральная служба по надзору в сфере природопользования</t>
  </si>
  <si>
    <t>048</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</si>
  <si>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</si>
  <si>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</si>
  <si>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t>
  </si>
  <si>
    <t>11201010016000120</t>
  </si>
  <si>
    <t>11201030016000120</t>
  </si>
  <si>
    <t>11201041016000120</t>
  </si>
  <si>
    <t>Администрация Междуреченского муниципального округа</t>
  </si>
  <si>
    <t>148</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</si>
  <si>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</si>
  <si>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</si>
  <si>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10804020010000110</t>
  </si>
  <si>
    <t>11105012140000120</t>
  </si>
  <si>
    <t>11105024140000120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</si>
  <si>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т.ч. казенных)</t>
  </si>
  <si>
    <t>11105034140000120</t>
  </si>
  <si>
    <t>11109044140000120</t>
  </si>
  <si>
    <t>11302064140000130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</si>
  <si>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</si>
  <si>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Административные штрафы, установленные законами субъектов Российской Федерации об административных правонарушениях, за нарушения муниципальных правовых актов </t>
  </si>
  <si>
    <t xml:space="preserve">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 </t>
  </si>
  <si>
    <t>11402043140000410</t>
  </si>
  <si>
    <t>11406012140000430</t>
  </si>
  <si>
    <t>11602020020000140</t>
  </si>
  <si>
    <t>11602020020001140</t>
  </si>
  <si>
    <t>11607010140000140</t>
  </si>
  <si>
    <t>Штрафы, неустойки, пени за нарушение условий договоров аренды земельных участков, государственная собственность на которые не разграничена и которые расположены в границах муниципальных округов</t>
  </si>
  <si>
    <t>11607090140001140</t>
  </si>
  <si>
    <t>Федеральная налоговая служба</t>
  </si>
  <si>
    <t>182</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</si>
  <si>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      </t>
  </si>
  <si>
    <t>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</si>
  <si>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</si>
  <si>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</si>
  <si>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физическими лицами – налоговыми резидентами Российской Федерации в виде дивидендов) (сумма платежа (перерасчеты, недоимка и задолженность по соответствующему платежу, в том числе по отмененному)   </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</si>
  <si>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физическими лицами – налоговыми резидентами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</si>
  <si>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   </t>
  </si>
  <si>
    <t>10102010013000110</t>
  </si>
  <si>
    <t>10102020011000110</t>
  </si>
  <si>
    <t>10102030011000110</t>
  </si>
  <si>
    <t>10102030013000110</t>
  </si>
  <si>
    <t>10102040011000110</t>
  </si>
  <si>
    <t xml:space="preserve">Налог на доходы физических лиц в части суммы налога, превышающей 650 000 рублей, относящийся к части налоговой базы, превышающей 5000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    </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</si>
  <si>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превышающего 650 000 рублей) (сумма платежа (перерасчеты, недоимка и задолженность по соответствующему платежу, в том числе по отмененному)</t>
  </si>
  <si>
    <t>10102080011000110</t>
  </si>
  <si>
    <t>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</si>
  <si>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</si>
  <si>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10102140011000110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</si>
  <si>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</si>
  <si>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</si>
  <si>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</si>
  <si>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10302231010000110</t>
  </si>
  <si>
    <t>10302241010000110</t>
  </si>
  <si>
    <t>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</si>
  <si>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</si>
  <si>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с налогоплательщиков, выбравших в качестве объекта налогообложения доходы, уменьшенные на величину расходов</t>
  </si>
  <si>
    <t>10302261010000110</t>
  </si>
  <si>
    <t>10501010010000110</t>
  </si>
  <si>
    <t>10501020010000110</t>
  </si>
  <si>
    <t>Единый налог на вмененный доход для отдельных видов деятельности</t>
  </si>
  <si>
    <t>10502000020000110</t>
  </si>
  <si>
    <t>Единый сельскохозяйственный налог (сумма платежа (перерасчеты, недоимка и задолженность по сопутствующему платежу, в том числе по отмененному)</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</si>
  <si>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</si>
  <si>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</si>
  <si>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Земельный налог с организаций, обладающих земельным участком,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</si>
  <si>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Земельный налог с физических лиц, обладающих земельным участком,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</si>
  <si>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10503010011000110</t>
  </si>
  <si>
    <t>10504020021000110</t>
  </si>
  <si>
    <t>10601020141000110</t>
  </si>
  <si>
    <t>10606032141000110</t>
  </si>
  <si>
    <t>10606042141000110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</si>
  <si>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</si>
  <si>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Земельный налог (по обязательствам, возникшим до 01 января 2006 года), мобилизуемый на территориях муниципальных округов (сумма платежа (перерасчеты, недоимка и задолженность по соответствующему платежу, в том числе по отмененному) </t>
  </si>
  <si>
    <t>10803010011050110</t>
  </si>
  <si>
    <t>10803010011060110</t>
  </si>
  <si>
    <t>10904052141000110</t>
  </si>
  <si>
    <t>Итого безвозмездные поступления</t>
  </si>
  <si>
    <t>(тыс. рублей)</t>
  </si>
  <si>
    <t xml:space="preserve">Приложение 1 </t>
  </si>
  <si>
    <t>к решению Представительного Собрания</t>
  </si>
  <si>
    <t>Управление финансов администрации Междуреченского муниципального округа</t>
  </si>
  <si>
    <t>Поступления от денежных пожертвований, предоставляемых негосударственными организациями получателям средств бюджетов муниципальных округов</t>
  </si>
  <si>
    <t>Поступления от денежных пожертвований, предоставляемых физическими лицами получателям средств бюджетов муниципальных округов</t>
  </si>
  <si>
    <t xml:space="preserve">Дотации бюджетам бюджетной системы  Российской Федерации </t>
  </si>
  <si>
    <t>Дотации бюджетам муниципальных округов на выравнивание бюджетной обеспеченности из бюджета субъекта Российской Федерации</t>
  </si>
  <si>
    <t>Дотации бюджетам муниципальных округов на обеспечение сбалансированности местных бюджетов</t>
  </si>
  <si>
    <t>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t>
  </si>
  <si>
    <t>Субсидии бюджетам бюджетной системы Российской Федерации (межбюджетные субсидии)</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</si>
  <si>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</si>
  <si>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</si>
  <si>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 xml:space="preserve">Субсидии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</si>
  <si>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</si>
  <si>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округов на реализацию мероприятий по обеспечению жильем молодых семей</t>
  </si>
  <si>
    <t>Субсидии бюджетам муниципальных округов на реализацию программ формирования современной городской среды</t>
  </si>
  <si>
    <t>Субсидии бюджетам муниципальных округов на обеспечение комплексного развития сельских территорий</t>
  </si>
  <si>
    <t>Прочие субсидии бюджетам муниципальных округов</t>
  </si>
  <si>
    <t xml:space="preserve">Субвенции бюджетам бюджетной системы Российской Федерации </t>
  </si>
  <si>
    <t>Субвенции бюджетам муниципальных округов на выполнение передаваемых полномочий субъектов Российской Федерации</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</si>
  <si>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</si>
  <si>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</si>
  <si>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округов на 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t>
  </si>
  <si>
    <t>Субвенции бюджетам муниципальных округов на ежемесячное денежное вознаграждение за классное руководство</t>
  </si>
  <si>
    <t>Единая субвенция бюджетам муниципальных округов из бюджета субъекта Российской Федерации</t>
  </si>
  <si>
    <t xml:space="preserve">Прочие межбюджетные  трансферты, передаваемые бюджетам муниципальных округов </t>
  </si>
  <si>
    <t>20404020140000150</t>
  </si>
  <si>
    <t>20704020140000150</t>
  </si>
  <si>
    <t>2 02 10000 00 0000 150</t>
  </si>
  <si>
    <t>2 02 15001 14 0000 150</t>
  </si>
  <si>
    <t>2 02 15002 14 0000 150</t>
  </si>
  <si>
    <t>2 02 15009 14 0000 150</t>
  </si>
  <si>
    <t xml:space="preserve">2 02 20000 00 0000 150 </t>
  </si>
  <si>
    <t xml:space="preserve">2 02 20299 14 0000 150 </t>
  </si>
  <si>
    <t>2 02 20302 14 0000 150</t>
  </si>
  <si>
    <t>2 02 25172 14 0000 150</t>
  </si>
  <si>
    <t>2 02 25304 14 0000 150</t>
  </si>
  <si>
    <t>2 02 25497 14 0000 150</t>
  </si>
  <si>
    <t>2 02 25555 14 0000 150</t>
  </si>
  <si>
    <t>2 02 25576 14 0000 150</t>
  </si>
  <si>
    <t xml:space="preserve">2 02 29999 14 0000 150 </t>
  </si>
  <si>
    <t>2 02 30000 00 0000 150</t>
  </si>
  <si>
    <t>2 02 30024 14 0000 150</t>
  </si>
  <si>
    <t>2 02 35118 14 0000 150</t>
  </si>
  <si>
    <t>2 02 35120 14 0000 150</t>
  </si>
  <si>
    <t>2 02 35179 14 0000 150</t>
  </si>
  <si>
    <t>2 02 35303 14 0000 150</t>
  </si>
  <si>
    <t>2 02 36900 14 0000 150</t>
  </si>
  <si>
    <t>2 02 49999 14 0000 150</t>
  </si>
  <si>
    <t>Возврат остатков субсидий на обеспечение комплексного развития сельских территорий из бюджетов муниципальных округов</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</si>
  <si>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</si>
  <si>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2 19 25576 14 0000 150</t>
  </si>
  <si>
    <t>2 19 60010 14 0000 150</t>
  </si>
  <si>
    <t>11611050010000140</t>
  </si>
  <si>
    <t>Доходы бюджета Междуреченского муниципального округа Вологодской области по кодам классификации доходов бюджета за 2023 год</t>
  </si>
  <si>
    <t xml:space="preserve">Междуреченского муниципального округа  </t>
  </si>
  <si>
    <t>бюджета Междуреченского муниципального</t>
  </si>
  <si>
    <t>округа Вологодской области за 2023 год"</t>
  </si>
  <si>
    <t>"Об утверждении Отчета об исполнени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</si>
</sst>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2" x14ac:knownFonts="1">
    <font>
      <sz val="10"/>
      <name val="Arial Cyr"/>
      <family val="2"/>
      <charset val="204"/>
    </font>
    <font>
      <sz val="10"/>
      <name val="Arial"/>
      <family val="2"/>
      <charset val="204"/>
    </font>
    <font>
      <sz val="9"/>
      <name val="Arial Cyr"/>
      <family val="2"/>
      <charset val="204"/>
    </font>
    <font>
      <b/>
      <sz val="10"/>
      <name val="Arial Cyr"/>
      <family val="2"/>
      <charset val="204"/>
    </font>
    <font>
      <sz val="8"/>
      <name val="Arial Cyr"/>
      <family val="2"/>
      <charset val="204"/>
    </font>
    <font>
      <sz val="10"/>
      <name val="Arial Cyr"/>
      <charset val="204"/>
    </font>
    <font>
      <sz val="10"/>
      <name val="Arial"/>
      <family val="2"/>
      <charset val="204"/>
    </font>
    <font>
      <sz val="12"/>
      <name val="Times New Roman"/>
      <family val="1"/>
      <charset val="204"/>
    </font>
    <font>
      <b/>
      <sz val="12"/>
      <name val="Times New Roman"/>
      <family val="1"/>
      <charset val="204"/>
    </font>
    <font>
      <sz val="11"/>
      <color theme="1"/>
      <name val="Calibri"/>
      <family val="2"/>
      <charset val="204"/>
      <scheme val="minor"/>
    </font>
    <font>
      <sz val="14"/>
      <name val="Times New Roman"/>
      <family val="1"/>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s>
  <cellStyleXfs count="5">
    <xf numFmtId="0" fontId="0" fillId="0" borderId="0"/>
    <xf numFmtId="0" fontId="4" fillId="0" borderId="0"/>
    <xf numFmtId="0" fontId="1" fillId="0" borderId="0"/>
    <xf numFmtId="0" fontId="6" fillId="0" borderId="0"/>
    <xf numFmtId="0" fontId="9" fillId="0" borderId="0"/>
  </cellStyleXfs>
  <cellXfs count="99">
    <xf numFmtId="0" fontId="0" fillId="0" borderId="0" xfId="0"/>
    <xf numFmtId="0" fontId="0" fillId="0" borderId="0" xfId="0" applyFill="1"/>
    <xf numFmtId="0" fontId="0" fillId="0" borderId="0" xfId="0" applyFill="1" applyBorder="1"/>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0" xfId="0" applyFont="1" applyFill="1"/>
    <xf numFmtId="0" fontId="5" fillId="0" borderId="0" xfId="0" applyFont="1" applyFill="1"/>
    <xf numFmtId="0" fontId="0" fillId="0" borderId="0" xfId="0" applyFont="1" applyFill="1"/>
    <xf numFmtId="164" fontId="8" fillId="0" borderId="8" xfId="0" applyNumberFormat="1" applyFont="1" applyBorder="1" applyAlignment="1">
      <alignment horizontal="center" vertical="center" wrapText="1"/>
    </xf>
    <xf numFmtId="0" fontId="5" fillId="0" borderId="7" xfId="0" applyFont="1" applyFill="1" applyBorder="1" applyAlignment="1">
      <alignment horizontal="center" vertical="center" wrapText="1"/>
    </xf>
    <xf numFmtId="0" fontId="0" fillId="0" borderId="10" xfId="0" applyFill="1" applyBorder="1" applyAlignment="1">
      <alignment horizontal="center" vertical="center" wrapText="1"/>
    </xf>
    <xf numFmtId="0" fontId="7" fillId="0" borderId="7" xfId="0" applyFont="1" applyBorder="1" applyAlignment="1">
      <alignment horizontal="justify" vertical="center" wrapText="1"/>
    </xf>
    <xf numFmtId="0" fontId="0" fillId="2" borderId="0" xfId="0" applyFill="1"/>
    <xf numFmtId="165" fontId="8" fillId="0" borderId="8" xfId="0" applyNumberFormat="1" applyFont="1" applyBorder="1" applyAlignment="1">
      <alignment horizontal="center" vertical="center" wrapText="1"/>
    </xf>
    <xf numFmtId="165" fontId="8" fillId="0" borderId="10" xfId="0" applyNumberFormat="1" applyFont="1" applyBorder="1" applyAlignment="1">
      <alignment horizontal="center" vertical="center" wrapText="1"/>
    </xf>
    <xf numFmtId="165" fontId="7" fillId="0" borderId="10" xfId="0" applyNumberFormat="1" applyFont="1" applyBorder="1" applyAlignment="1">
      <alignment horizontal="center" vertical="center" wrapText="1"/>
    </xf>
    <xf numFmtId="165" fontId="7" fillId="0" borderId="8" xfId="0" applyNumberFormat="1" applyFont="1" applyBorder="1" applyAlignment="1">
      <alignment horizontal="center" vertical="center" wrapText="1"/>
    </xf>
    <xf numFmtId="165" fontId="7" fillId="2" borderId="10"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0" fillId="0" borderId="7" xfId="0" applyFont="1" applyBorder="1" applyAlignment="1">
      <alignment horizontal="justify" vertical="center" wrapText="1"/>
    </xf>
    <xf numFmtId="0" fontId="7" fillId="0" borderId="9" xfId="0" applyFont="1" applyBorder="1" applyAlignment="1">
      <alignment horizontal="justify" vertical="center" wrapText="1"/>
    </xf>
    <xf numFmtId="49" fontId="7" fillId="0" borderId="10"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2" borderId="10" xfId="0" applyNumberFormat="1" applyFont="1" applyFill="1" applyBorder="1" applyAlignment="1">
      <alignment horizontal="center" vertical="center" wrapText="1"/>
    </xf>
    <xf numFmtId="0" fontId="7" fillId="0" borderId="7" xfId="0" applyFont="1" applyBorder="1" applyAlignment="1">
      <alignment horizontal="justify" vertical="top" wrapText="1"/>
    </xf>
    <xf numFmtId="0" fontId="7" fillId="0" borderId="9" xfId="0" applyFont="1" applyBorder="1" applyAlignment="1">
      <alignment horizontal="justify" vertical="top" wrapText="1"/>
    </xf>
    <xf numFmtId="0" fontId="10" fillId="0" borderId="7" xfId="0" applyFont="1" applyBorder="1" applyAlignment="1">
      <alignment horizontal="justify" vertical="top" wrapText="1"/>
    </xf>
    <xf numFmtId="49" fontId="10" fillId="0" borderId="8" xfId="0" applyNumberFormat="1" applyFont="1" applyBorder="1" applyAlignment="1">
      <alignment horizontal="center" vertical="top" wrapText="1"/>
    </xf>
    <xf numFmtId="0" fontId="7" fillId="0" borderId="8" xfId="0" applyFont="1" applyBorder="1" applyAlignment="1">
      <alignment horizontal="center" vertical="top" wrapText="1"/>
    </xf>
    <xf numFmtId="0" fontId="7" fillId="0" borderId="10" xfId="0" applyFont="1" applyBorder="1" applyAlignment="1">
      <alignment horizontal="center" vertical="top" wrapText="1"/>
    </xf>
    <xf numFmtId="49" fontId="7" fillId="0" borderId="20" xfId="0" applyNumberFormat="1" applyFont="1" applyBorder="1" applyAlignment="1">
      <alignment horizontal="center" vertical="top" wrapText="1"/>
    </xf>
    <xf numFmtId="49" fontId="7" fillId="0" borderId="21" xfId="0" applyNumberFormat="1" applyFont="1" applyBorder="1" applyAlignment="1">
      <alignment horizontal="center" vertical="top" wrapText="1"/>
    </xf>
    <xf numFmtId="49" fontId="8" fillId="0" borderId="22" xfId="0" applyNumberFormat="1" applyFont="1" applyBorder="1" applyAlignment="1">
      <alignment horizontal="center" vertical="center" wrapText="1"/>
    </xf>
    <xf numFmtId="49" fontId="7" fillId="0" borderId="16" xfId="0" applyNumberFormat="1" applyFont="1" applyBorder="1" applyAlignment="1">
      <alignment horizontal="center" vertical="center"/>
    </xf>
    <xf numFmtId="49" fontId="7" fillId="0" borderId="16" xfId="0" applyNumberFormat="1" applyFont="1" applyBorder="1" applyAlignment="1">
      <alignment horizontal="center" vertical="center" wrapText="1"/>
    </xf>
    <xf numFmtId="0" fontId="10" fillId="0" borderId="16" xfId="0" applyFont="1" applyBorder="1" applyAlignment="1">
      <alignment horizontal="justify" vertical="center" wrapText="1"/>
    </xf>
    <xf numFmtId="0" fontId="10" fillId="0" borderId="0" xfId="0" applyFont="1" applyAlignment="1">
      <alignment wrapText="1"/>
    </xf>
    <xf numFmtId="49" fontId="7" fillId="0" borderId="22" xfId="0" applyNumberFormat="1" applyFont="1" applyBorder="1" applyAlignment="1">
      <alignment horizontal="center" vertical="center" wrapText="1"/>
    </xf>
    <xf numFmtId="165" fontId="7" fillId="0" borderId="22" xfId="0" applyNumberFormat="1" applyFont="1" applyBorder="1" applyAlignment="1">
      <alignment horizontal="center" vertical="center" wrapText="1"/>
    </xf>
    <xf numFmtId="165" fontId="7" fillId="0" borderId="16" xfId="0" applyNumberFormat="1" applyFont="1" applyBorder="1" applyAlignment="1">
      <alignment horizontal="center" vertical="center" wrapText="1"/>
    </xf>
    <xf numFmtId="49" fontId="0" fillId="0" borderId="16" xfId="0" applyNumberFormat="1" applyFill="1" applyBorder="1"/>
    <xf numFmtId="0" fontId="7" fillId="0" borderId="0" xfId="0" applyFont="1" applyAlignment="1">
      <alignment vertical="top" wrapText="1"/>
    </xf>
    <xf numFmtId="0" fontId="7" fillId="0" borderId="16" xfId="0" applyFont="1" applyBorder="1" applyAlignment="1">
      <alignment vertical="top" wrapText="1"/>
    </xf>
    <xf numFmtId="0" fontId="8" fillId="0" borderId="16" xfId="0" applyFont="1" applyFill="1" applyBorder="1" applyAlignment="1">
      <alignment wrapText="1"/>
    </xf>
    <xf numFmtId="0" fontId="7" fillId="0" borderId="9" xfId="0" applyFont="1" applyFill="1" applyBorder="1" applyAlignment="1">
      <alignment horizontal="center" vertical="center" wrapText="1"/>
    </xf>
    <xf numFmtId="0" fontId="7" fillId="0" borderId="14" xfId="0" applyFont="1" applyBorder="1" applyAlignment="1">
      <alignment horizontal="justify" vertical="top" wrapText="1"/>
    </xf>
    <xf numFmtId="0" fontId="10" fillId="0" borderId="16" xfId="0" applyFont="1" applyBorder="1"/>
    <xf numFmtId="0" fontId="11" fillId="0" borderId="0" xfId="0" applyFont="1" applyFill="1"/>
    <xf numFmtId="0" fontId="7" fillId="0" borderId="16" xfId="0" applyFont="1" applyBorder="1" applyAlignment="1">
      <alignment horizontal="left" vertical="center" wrapText="1"/>
    </xf>
    <xf numFmtId="49" fontId="7" fillId="0" borderId="16" xfId="0" applyNumberFormat="1" applyFont="1" applyFill="1" applyBorder="1" applyAlignment="1">
      <alignment horizontal="center" vertical="center"/>
    </xf>
    <xf numFmtId="0" fontId="7" fillId="0" borderId="16" xfId="0" applyFont="1" applyFill="1" applyBorder="1" applyAlignment="1">
      <alignment horizontal="center" vertical="center"/>
    </xf>
    <xf numFmtId="0" fontId="10" fillId="0" borderId="16" xfId="0" applyFont="1" applyFill="1" applyBorder="1" applyAlignment="1">
      <alignment wrapText="1"/>
    </xf>
    <xf numFmtId="0" fontId="7" fillId="0" borderId="10" xfId="0" applyFont="1" applyBorder="1" applyAlignment="1">
      <alignment horizontal="justify" vertical="center" wrapText="1"/>
    </xf>
    <xf numFmtId="164" fontId="7" fillId="0" borderId="16" xfId="0" applyNumberFormat="1" applyFont="1" applyFill="1" applyBorder="1" applyAlignment="1">
      <alignment horizontal="center"/>
    </xf>
    <xf numFmtId="164" fontId="7" fillId="0" borderId="0" xfId="0" applyNumberFormat="1" applyFont="1" applyFill="1" applyAlignment="1">
      <alignment horizontal="center"/>
    </xf>
    <xf numFmtId="0" fontId="7" fillId="0" borderId="8" xfId="0" applyFont="1" applyBorder="1" applyAlignment="1">
      <alignment horizontal="justify" vertical="center" wrapText="1"/>
    </xf>
    <xf numFmtId="0" fontId="7" fillId="2" borderId="10" xfId="0" applyFont="1" applyFill="1" applyBorder="1" applyAlignment="1">
      <alignment horizontal="justify" vertical="center" wrapText="1"/>
    </xf>
    <xf numFmtId="49" fontId="7" fillId="0" borderId="16" xfId="0" applyNumberFormat="1" applyFont="1" applyFill="1" applyBorder="1" applyAlignment="1">
      <alignment horizontal="center"/>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165" fontId="7" fillId="0" borderId="10" xfId="0" applyNumberFormat="1" applyFont="1" applyFill="1" applyBorder="1" applyAlignment="1">
      <alignment horizontal="center" vertical="center" wrapText="1"/>
    </xf>
    <xf numFmtId="165" fontId="7" fillId="0" borderId="8" xfId="0" applyNumberFormat="1" applyFont="1" applyFill="1" applyBorder="1" applyAlignment="1">
      <alignment horizontal="center" vertical="center" wrapText="1"/>
    </xf>
    <xf numFmtId="0" fontId="7" fillId="0" borderId="16" xfId="0" applyFont="1" applyFill="1" applyBorder="1" applyAlignment="1">
      <alignment wrapText="1"/>
    </xf>
    <xf numFmtId="49" fontId="10" fillId="0" borderId="16" xfId="0" applyNumberFormat="1" applyFont="1" applyFill="1" applyBorder="1" applyAlignment="1">
      <alignment horizontal="center"/>
    </xf>
    <xf numFmtId="49" fontId="10" fillId="0" borderId="16" xfId="0" applyNumberFormat="1" applyFont="1" applyFill="1" applyBorder="1"/>
    <xf numFmtId="0" fontId="7" fillId="0" borderId="22" xfId="0" applyFont="1" applyBorder="1" applyAlignment="1">
      <alignment horizontal="center" vertical="top" wrapText="1"/>
    </xf>
    <xf numFmtId="0" fontId="7" fillId="0" borderId="22" xfId="0" applyFont="1" applyBorder="1" applyAlignment="1">
      <alignment horizontal="justify" vertical="center" wrapText="1"/>
    </xf>
    <xf numFmtId="0" fontId="7" fillId="0" borderId="16" xfId="0" applyFont="1" applyBorder="1" applyAlignment="1">
      <alignment wrapText="1"/>
    </xf>
    <xf numFmtId="0" fontId="7" fillId="0" borderId="15" xfId="0" applyFont="1" applyBorder="1" applyAlignment="1">
      <alignment horizontal="center" vertical="center" wrapText="1"/>
    </xf>
    <xf numFmtId="0" fontId="7" fillId="0" borderId="16" xfId="0" applyFont="1" applyBorder="1" applyAlignment="1">
      <alignment horizontal="center" vertical="top" wrapText="1"/>
    </xf>
    <xf numFmtId="0" fontId="7" fillId="0" borderId="15" xfId="0" applyFont="1" applyBorder="1" applyAlignment="1">
      <alignment horizontal="justify" vertical="top" wrapText="1"/>
    </xf>
    <xf numFmtId="165" fontId="7" fillId="0" borderId="16" xfId="0" applyNumberFormat="1" applyFont="1" applyFill="1" applyBorder="1" applyAlignment="1">
      <alignment horizontal="center"/>
    </xf>
    <xf numFmtId="0" fontId="10" fillId="0" borderId="16" xfId="0" applyFont="1" applyBorder="1" applyAlignment="1">
      <alignment wrapText="1"/>
    </xf>
    <xf numFmtId="0" fontId="8" fillId="0" borderId="16" xfId="0" applyFont="1" applyBorder="1" applyAlignment="1">
      <alignment horizontal="left" vertical="center" wrapText="1"/>
    </xf>
    <xf numFmtId="0" fontId="11" fillId="0" borderId="0" xfId="0" applyFont="1" applyAlignment="1">
      <alignment horizontal="left"/>
    </xf>
    <xf numFmtId="0" fontId="11" fillId="0" borderId="0" xfId="0" applyFont="1" applyFill="1" applyAlignment="1">
      <alignment horizontal="left"/>
    </xf>
    <xf numFmtId="0" fontId="7" fillId="0" borderId="16" xfId="0" applyFont="1" applyBorder="1" applyAlignment="1">
      <alignment horizontal="center" vertical="top"/>
    </xf>
    <xf numFmtId="165" fontId="8" fillId="0" borderId="16" xfId="0" applyNumberFormat="1" applyFont="1" applyFill="1" applyBorder="1" applyAlignment="1">
      <alignment horizontal="center"/>
    </xf>
    <xf numFmtId="164" fontId="7" fillId="0" borderId="23" xfId="0" applyNumberFormat="1" applyFont="1" applyFill="1" applyBorder="1" applyAlignment="1">
      <alignment horizontal="center" vertical="center"/>
    </xf>
    <xf numFmtId="164" fontId="7" fillId="0" borderId="16" xfId="0" applyNumberFormat="1" applyFont="1" applyFill="1" applyBorder="1" applyAlignment="1">
      <alignment horizontal="center" vertical="center"/>
    </xf>
    <xf numFmtId="0" fontId="7" fillId="0" borderId="1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10" fillId="0" borderId="0" xfId="0" applyFont="1" applyFill="1" applyAlignment="1">
      <alignment horizontal="center" wrapText="1"/>
    </xf>
    <xf numFmtId="0" fontId="0" fillId="0" borderId="0" xfId="0" applyAlignment="1">
      <alignment horizontal="center" wrapText="1"/>
    </xf>
  </cellXfs>
  <cellStyles count="5">
    <cellStyle name="Обычный" xfId="0" builtinId="0"/>
    <cellStyle name="Обычный 2" xfId="1"/>
    <cellStyle name="Обычный 2 2" xfId="2"/>
    <cellStyle name="Обычный 2 3" xfId="3"/>
    <cellStyle name="Обычный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7"/>
  <sheetViews>
    <sheetView tabSelected="1" workbookViewId="0">
      <selection activeCell="I17" sqref="I17"/>
    </sheetView>
  </sheetViews>
  <sheetFormatPr defaultColWidth="8.85546875" defaultRowHeight="12.75" x14ac:dyDescent="0.2"/>
  <cols>
    <col min="1" max="1" width="57.7109375" style="1" customWidth="1"/>
    <col min="2" max="2" width="11.5703125" style="1" customWidth="1"/>
    <col min="3" max="3" width="26.140625" style="1" customWidth="1"/>
    <col min="4" max="4" width="15.5703125" style="1" customWidth="1"/>
    <col min="5" max="8" width="0" style="1" hidden="1" customWidth="1"/>
    <col min="9" max="9" width="9.7109375" style="1" customWidth="1"/>
    <col min="10" max="10" width="10.42578125" style="1" customWidth="1"/>
    <col min="11" max="11" width="10.140625" style="1" customWidth="1"/>
    <col min="12" max="16384" width="8.85546875" style="1"/>
  </cols>
  <sheetData>
    <row r="1" spans="1:9" ht="15" x14ac:dyDescent="0.25">
      <c r="A1" s="54"/>
      <c r="B1" s="54"/>
      <c r="C1" s="81" t="s">
        <v>124</v>
      </c>
      <c r="D1" s="82"/>
      <c r="E1" s="81"/>
      <c r="F1"/>
    </row>
    <row r="2" spans="1:9" ht="15" x14ac:dyDescent="0.25">
      <c r="A2" s="54"/>
      <c r="B2" s="54"/>
      <c r="C2" s="81" t="s">
        <v>125</v>
      </c>
      <c r="D2" s="82"/>
      <c r="E2" s="81"/>
      <c r="F2"/>
    </row>
    <row r="3" spans="1:9" ht="15" x14ac:dyDescent="0.25">
      <c r="A3" s="54"/>
      <c r="B3" s="54"/>
      <c r="C3" s="81" t="s">
        <v>179</v>
      </c>
      <c r="D3" s="82"/>
      <c r="E3" s="81"/>
      <c r="F3"/>
    </row>
    <row r="4" spans="1:9" ht="15" x14ac:dyDescent="0.25">
      <c r="A4" s="54"/>
      <c r="B4" s="54"/>
      <c r="C4" s="81" t="s">
        <v>182</v>
      </c>
      <c r="D4" s="82"/>
      <c r="E4" s="81"/>
      <c r="F4"/>
    </row>
    <row r="5" spans="1:9" ht="15" x14ac:dyDescent="0.25">
      <c r="A5" s="54"/>
      <c r="B5" s="54"/>
      <c r="C5" s="81" t="s">
        <v>180</v>
      </c>
      <c r="D5" s="82"/>
      <c r="E5" s="81"/>
      <c r="F5"/>
    </row>
    <row r="6" spans="1:9" ht="15" x14ac:dyDescent="0.25">
      <c r="A6" s="54"/>
      <c r="B6" s="54"/>
      <c r="C6" s="81" t="s">
        <v>181</v>
      </c>
      <c r="D6" s="82"/>
      <c r="E6" s="81"/>
      <c r="F6"/>
    </row>
    <row r="7" spans="1:9" ht="15" x14ac:dyDescent="0.25">
      <c r="A7" s="54"/>
      <c r="B7" s="54"/>
      <c r="C7" s="54"/>
      <c r="D7" s="54"/>
    </row>
    <row r="8" spans="1:9" ht="42.75" customHeight="1" x14ac:dyDescent="0.3">
      <c r="A8" s="97" t="s">
        <v>178</v>
      </c>
      <c r="B8" s="98"/>
      <c r="C8" s="98"/>
      <c r="D8" s="98"/>
    </row>
    <row r="9" spans="1:9" ht="15.75" thickBot="1" x14ac:dyDescent="0.3">
      <c r="A9" s="54"/>
      <c r="B9" s="54"/>
      <c r="C9" s="54"/>
      <c r="D9" s="54" t="s">
        <v>123</v>
      </c>
    </row>
    <row r="10" spans="1:9" ht="6" customHeight="1" x14ac:dyDescent="0.2">
      <c r="A10" s="87"/>
      <c r="B10" s="91" t="s">
        <v>16</v>
      </c>
      <c r="C10" s="94" t="s">
        <v>17</v>
      </c>
      <c r="D10" s="88" t="s">
        <v>18</v>
      </c>
      <c r="E10" s="3"/>
      <c r="F10" s="4"/>
      <c r="G10" s="4"/>
      <c r="H10" s="5"/>
      <c r="I10" s="2"/>
    </row>
    <row r="11" spans="1:9" ht="7.5" customHeight="1" x14ac:dyDescent="0.2">
      <c r="A11" s="87"/>
      <c r="B11" s="92"/>
      <c r="C11" s="95"/>
      <c r="D11" s="89"/>
      <c r="E11" s="6"/>
      <c r="F11" s="7"/>
      <c r="G11" s="7"/>
      <c r="H11" s="8"/>
      <c r="I11" s="2"/>
    </row>
    <row r="12" spans="1:9" ht="28.5" customHeight="1" x14ac:dyDescent="0.2">
      <c r="A12" s="87"/>
      <c r="B12" s="92"/>
      <c r="C12" s="95"/>
      <c r="D12" s="89"/>
      <c r="E12" s="6"/>
      <c r="F12" s="7"/>
      <c r="G12" s="7"/>
      <c r="H12" s="8"/>
      <c r="I12" s="2"/>
    </row>
    <row r="13" spans="1:9" ht="30" customHeight="1" thickBot="1" x14ac:dyDescent="0.25">
      <c r="A13" s="87"/>
      <c r="B13" s="93"/>
      <c r="C13" s="96"/>
      <c r="D13" s="90"/>
      <c r="E13" s="6"/>
      <c r="F13" s="7"/>
      <c r="G13" s="7"/>
      <c r="H13" s="8"/>
      <c r="I13" s="2"/>
    </row>
    <row r="14" spans="1:9" ht="13.5" thickBot="1" x14ac:dyDescent="0.25">
      <c r="A14" s="23">
        <v>1</v>
      </c>
      <c r="B14" s="22">
        <v>2</v>
      </c>
      <c r="C14" s="13">
        <v>3</v>
      </c>
      <c r="D14" s="14">
        <v>4</v>
      </c>
    </row>
    <row r="15" spans="1:9" ht="16.5" thickBot="1" x14ac:dyDescent="0.25">
      <c r="A15" s="80" t="s">
        <v>14</v>
      </c>
      <c r="B15" s="17"/>
      <c r="C15" s="27"/>
      <c r="D15" s="17">
        <f>D16+D79</f>
        <v>449532.29999999993</v>
      </c>
    </row>
    <row r="16" spans="1:9" ht="16.5" thickBot="1" x14ac:dyDescent="0.25">
      <c r="A16" s="55" t="s">
        <v>15</v>
      </c>
      <c r="B16" s="18"/>
      <c r="C16" s="28"/>
      <c r="D16" s="18">
        <f>D17+D32+D35+D37+D41+D54</f>
        <v>94399.900000000023</v>
      </c>
    </row>
    <row r="17" spans="1:4" ht="38.25" thickBot="1" x14ac:dyDescent="0.25">
      <c r="A17" s="24" t="s">
        <v>6</v>
      </c>
      <c r="B17" s="26" t="s">
        <v>19</v>
      </c>
      <c r="C17" s="26"/>
      <c r="D17" s="19">
        <f>D18+D19+D20+D21+D22+D23+D24+D25+D26+D27+D28+D29+D30+D31</f>
        <v>156.80000000000001</v>
      </c>
    </row>
    <row r="18" spans="1:4" ht="84.75" customHeight="1" thickBot="1" x14ac:dyDescent="0.25">
      <c r="A18" s="25" t="s">
        <v>7</v>
      </c>
      <c r="B18" s="26" t="s">
        <v>19</v>
      </c>
      <c r="C18" s="26" t="s">
        <v>20</v>
      </c>
      <c r="D18" s="19">
        <v>1.5</v>
      </c>
    </row>
    <row r="19" spans="1:4" ht="132.75" customHeight="1" thickBot="1" x14ac:dyDescent="0.25">
      <c r="A19" s="25" t="s">
        <v>8</v>
      </c>
      <c r="B19" s="26" t="s">
        <v>19</v>
      </c>
      <c r="C19" s="26" t="s">
        <v>21</v>
      </c>
      <c r="D19" s="19">
        <v>10.6</v>
      </c>
    </row>
    <row r="20" spans="1:4" ht="99" customHeight="1" thickBot="1" x14ac:dyDescent="0.25">
      <c r="A20" s="15" t="s">
        <v>9</v>
      </c>
      <c r="B20" s="26" t="s">
        <v>19</v>
      </c>
      <c r="C20" s="29" t="s">
        <v>22</v>
      </c>
      <c r="D20" s="20">
        <v>3</v>
      </c>
    </row>
    <row r="21" spans="1:4" ht="78.75" customHeight="1" thickBot="1" x14ac:dyDescent="0.25">
      <c r="A21" s="25" t="s">
        <v>10</v>
      </c>
      <c r="B21" s="26" t="s">
        <v>19</v>
      </c>
      <c r="C21" s="26" t="s">
        <v>23</v>
      </c>
      <c r="D21" s="19">
        <v>1</v>
      </c>
    </row>
    <row r="22" spans="1:4" ht="101.25" customHeight="1" thickBot="1" x14ac:dyDescent="0.25">
      <c r="A22" s="25" t="s">
        <v>11</v>
      </c>
      <c r="B22" s="26" t="s">
        <v>19</v>
      </c>
      <c r="C22" s="26" t="s">
        <v>24</v>
      </c>
      <c r="D22" s="19">
        <v>0.2</v>
      </c>
    </row>
    <row r="23" spans="1:4" ht="119.25" customHeight="1" thickBot="1" x14ac:dyDescent="0.25">
      <c r="A23" s="15" t="s">
        <v>11</v>
      </c>
      <c r="B23" s="26" t="s">
        <v>19</v>
      </c>
      <c r="C23" s="26" t="s">
        <v>25</v>
      </c>
      <c r="D23" s="19">
        <v>0.5</v>
      </c>
    </row>
    <row r="24" spans="1:4" ht="109.5" customHeight="1" thickBot="1" x14ac:dyDescent="0.25">
      <c r="A24" s="25" t="s">
        <v>12</v>
      </c>
      <c r="B24" s="26" t="s">
        <v>19</v>
      </c>
      <c r="C24" s="26" t="s">
        <v>26</v>
      </c>
      <c r="D24" s="19">
        <v>0.3</v>
      </c>
    </row>
    <row r="25" spans="1:4" ht="112.5" customHeight="1" thickBot="1" x14ac:dyDescent="0.25">
      <c r="A25" s="25" t="s">
        <v>13</v>
      </c>
      <c r="B25" s="26" t="s">
        <v>19</v>
      </c>
      <c r="C25" s="26" t="s">
        <v>27</v>
      </c>
      <c r="D25" s="19">
        <v>0.6</v>
      </c>
    </row>
    <row r="26" spans="1:4" ht="105" customHeight="1" thickBot="1" x14ac:dyDescent="0.25">
      <c r="A26" s="25" t="s">
        <v>13</v>
      </c>
      <c r="B26" s="26" t="s">
        <v>19</v>
      </c>
      <c r="C26" s="29" t="s">
        <v>28</v>
      </c>
      <c r="D26" s="20">
        <v>0.9</v>
      </c>
    </row>
    <row r="27" spans="1:4" ht="142.5" thickBot="1" x14ac:dyDescent="0.25">
      <c r="A27" s="25" t="s">
        <v>13</v>
      </c>
      <c r="B27" s="26" t="s">
        <v>19</v>
      </c>
      <c r="C27" s="26" t="s">
        <v>29</v>
      </c>
      <c r="D27" s="19">
        <v>0.2</v>
      </c>
    </row>
    <row r="28" spans="1:4" ht="95.25" thickBot="1" x14ac:dyDescent="0.25">
      <c r="A28" s="31" t="s">
        <v>30</v>
      </c>
      <c r="B28" s="26" t="s">
        <v>19</v>
      </c>
      <c r="C28" s="26" t="s">
        <v>32</v>
      </c>
      <c r="D28" s="19">
        <v>6.2</v>
      </c>
    </row>
    <row r="29" spans="1:4" ht="95.25" thickBot="1" x14ac:dyDescent="0.25">
      <c r="A29" s="32" t="s">
        <v>30</v>
      </c>
      <c r="B29" s="26" t="s">
        <v>19</v>
      </c>
      <c r="C29" s="26" t="s">
        <v>33</v>
      </c>
      <c r="D29" s="19">
        <v>0.5</v>
      </c>
    </row>
    <row r="30" spans="1:4" ht="95.25" thickBot="1" x14ac:dyDescent="0.25">
      <c r="A30" s="32" t="s">
        <v>31</v>
      </c>
      <c r="B30" s="26" t="s">
        <v>19</v>
      </c>
      <c r="C30" s="26" t="s">
        <v>34</v>
      </c>
      <c r="D30" s="19">
        <v>0.5</v>
      </c>
    </row>
    <row r="31" spans="1:4" ht="95.25" thickBot="1" x14ac:dyDescent="0.25">
      <c r="A31" s="32" t="s">
        <v>31</v>
      </c>
      <c r="B31" s="26" t="s">
        <v>19</v>
      </c>
      <c r="C31" s="26" t="s">
        <v>35</v>
      </c>
      <c r="D31" s="19">
        <v>130.80000000000001</v>
      </c>
    </row>
    <row r="32" spans="1:4" ht="38.25" thickBot="1" x14ac:dyDescent="0.25">
      <c r="A32" s="33" t="s">
        <v>36</v>
      </c>
      <c r="B32" s="34" t="s">
        <v>37</v>
      </c>
      <c r="C32" s="39"/>
      <c r="D32" s="18">
        <f>D33+D34</f>
        <v>2.1</v>
      </c>
    </row>
    <row r="33" spans="1:4" ht="95.25" thickBot="1" x14ac:dyDescent="0.25">
      <c r="A33" s="31" t="s">
        <v>38</v>
      </c>
      <c r="B33" s="37" t="s">
        <v>37</v>
      </c>
      <c r="C33" s="40" t="s">
        <v>40</v>
      </c>
      <c r="D33" s="19">
        <v>0.1</v>
      </c>
    </row>
    <row r="34" spans="1:4" ht="126.75" thickBot="1" x14ac:dyDescent="0.25">
      <c r="A34" s="32" t="s">
        <v>39</v>
      </c>
      <c r="B34" s="38" t="s">
        <v>37</v>
      </c>
      <c r="C34" s="41" t="s">
        <v>41</v>
      </c>
      <c r="D34" s="19">
        <v>2</v>
      </c>
    </row>
    <row r="35" spans="1:4" ht="57" thickBot="1" x14ac:dyDescent="0.25">
      <c r="A35" s="42" t="s">
        <v>42</v>
      </c>
      <c r="B35" s="26" t="s">
        <v>43</v>
      </c>
      <c r="C35" s="26"/>
      <c r="D35" s="18">
        <f>D36</f>
        <v>407.2</v>
      </c>
    </row>
    <row r="36" spans="1:4" ht="189.75" thickBot="1" x14ac:dyDescent="0.25">
      <c r="A36" s="55" t="s">
        <v>44</v>
      </c>
      <c r="B36" s="26" t="s">
        <v>43</v>
      </c>
      <c r="C36" s="26" t="s">
        <v>177</v>
      </c>
      <c r="D36" s="19">
        <v>407.2</v>
      </c>
    </row>
    <row r="37" spans="1:4" ht="38.25" thickBot="1" x14ac:dyDescent="0.35">
      <c r="A37" s="43" t="s">
        <v>45</v>
      </c>
      <c r="B37" s="26" t="s">
        <v>46</v>
      </c>
      <c r="C37" s="26"/>
      <c r="D37" s="18">
        <f>D38+D39+D40</f>
        <v>254.7</v>
      </c>
    </row>
    <row r="38" spans="1:4" ht="34.5" customHeight="1" thickBot="1" x14ac:dyDescent="0.25">
      <c r="A38" s="31" t="s">
        <v>47</v>
      </c>
      <c r="B38" s="26" t="s">
        <v>46</v>
      </c>
      <c r="C38" s="26" t="s">
        <v>50</v>
      </c>
      <c r="D38" s="19">
        <v>255.5</v>
      </c>
    </row>
    <row r="39" spans="1:4" ht="17.25" customHeight="1" thickBot="1" x14ac:dyDescent="0.25">
      <c r="A39" s="32" t="s">
        <v>48</v>
      </c>
      <c r="B39" s="26" t="s">
        <v>46</v>
      </c>
      <c r="C39" s="26" t="s">
        <v>51</v>
      </c>
      <c r="D39" s="19">
        <v>0.2</v>
      </c>
    </row>
    <row r="40" spans="1:4" ht="20.25" customHeight="1" thickBot="1" x14ac:dyDescent="0.25">
      <c r="A40" s="77" t="s">
        <v>49</v>
      </c>
      <c r="B40" s="26" t="s">
        <v>46</v>
      </c>
      <c r="C40" s="26" t="s">
        <v>52</v>
      </c>
      <c r="D40" s="19">
        <v>-1</v>
      </c>
    </row>
    <row r="41" spans="1:4" ht="33" customHeight="1" thickBot="1" x14ac:dyDescent="0.35">
      <c r="A41" s="79" t="s">
        <v>53</v>
      </c>
      <c r="B41" s="26" t="s">
        <v>54</v>
      </c>
      <c r="C41" s="26"/>
      <c r="D41" s="18">
        <f>D42+D43+D44+D45+D46+D47+D48+D49+D50+D51+D52+D53</f>
        <v>4379.8000000000011</v>
      </c>
    </row>
    <row r="42" spans="1:4" ht="79.5" thickBot="1" x14ac:dyDescent="0.25">
      <c r="A42" s="32" t="s">
        <v>55</v>
      </c>
      <c r="B42" s="26" t="s">
        <v>54</v>
      </c>
      <c r="C42" s="29" t="s">
        <v>57</v>
      </c>
      <c r="D42" s="20">
        <v>20.3</v>
      </c>
    </row>
    <row r="43" spans="1:4" ht="33" customHeight="1" thickBot="1" x14ac:dyDescent="0.25">
      <c r="A43" s="32" t="s">
        <v>56</v>
      </c>
      <c r="B43" s="26" t="s">
        <v>54</v>
      </c>
      <c r="C43" s="26" t="s">
        <v>58</v>
      </c>
      <c r="D43" s="19">
        <v>1390.9</v>
      </c>
    </row>
    <row r="44" spans="1:4" ht="95.25" thickBot="1" x14ac:dyDescent="0.25">
      <c r="A44" s="32" t="s">
        <v>1</v>
      </c>
      <c r="B44" s="26" t="s">
        <v>54</v>
      </c>
      <c r="C44" s="26" t="s">
        <v>59</v>
      </c>
      <c r="D44" s="19">
        <v>297.10000000000002</v>
      </c>
    </row>
    <row r="45" spans="1:4" ht="79.5" thickBot="1" x14ac:dyDescent="0.25">
      <c r="A45" s="31" t="s">
        <v>2</v>
      </c>
      <c r="B45" s="26" t="s">
        <v>54</v>
      </c>
      <c r="C45" s="26" t="s">
        <v>61</v>
      </c>
      <c r="D45" s="19">
        <v>542.1</v>
      </c>
    </row>
    <row r="46" spans="1:4" ht="95.25" thickBot="1" x14ac:dyDescent="0.25">
      <c r="A46" s="32" t="s">
        <v>60</v>
      </c>
      <c r="B46" s="26" t="s">
        <v>54</v>
      </c>
      <c r="C46" s="26" t="s">
        <v>62</v>
      </c>
      <c r="D46" s="19">
        <v>372.1</v>
      </c>
    </row>
    <row r="47" spans="1:4" ht="51" customHeight="1" thickBot="1" x14ac:dyDescent="0.25">
      <c r="A47" s="32" t="s">
        <v>3</v>
      </c>
      <c r="B47" s="26" t="s">
        <v>54</v>
      </c>
      <c r="C47" s="26" t="s">
        <v>63</v>
      </c>
      <c r="D47" s="19">
        <v>72.3</v>
      </c>
    </row>
    <row r="48" spans="1:4" ht="55.5" customHeight="1" thickBot="1" x14ac:dyDescent="0.25">
      <c r="A48" s="31" t="s">
        <v>4</v>
      </c>
      <c r="B48" s="26" t="s">
        <v>54</v>
      </c>
      <c r="C48" s="26" t="s">
        <v>67</v>
      </c>
      <c r="D48" s="19">
        <v>684</v>
      </c>
    </row>
    <row r="49" spans="1:11" ht="51" customHeight="1" thickBot="1" x14ac:dyDescent="0.25">
      <c r="A49" s="32" t="s">
        <v>5</v>
      </c>
      <c r="B49" s="26" t="s">
        <v>54</v>
      </c>
      <c r="C49" s="26" t="s">
        <v>68</v>
      </c>
      <c r="D49" s="19">
        <v>849.1</v>
      </c>
    </row>
    <row r="50" spans="1:11" ht="63.75" thickBot="1" x14ac:dyDescent="0.25">
      <c r="A50" s="32" t="s">
        <v>64</v>
      </c>
      <c r="B50" s="26" t="s">
        <v>54</v>
      </c>
      <c r="C50" s="29" t="s">
        <v>69</v>
      </c>
      <c r="D50" s="20">
        <v>2.6</v>
      </c>
      <c r="E50" s="12" t="e">
        <f>E51+E55+E64+#REF!+E73+E75</f>
        <v>#REF!</v>
      </c>
      <c r="F50" s="12" t="e">
        <f>F51+F55+F64+#REF!+F73+F75</f>
        <v>#REF!</v>
      </c>
      <c r="G50" s="12" t="e">
        <f>G51+G55+G64+#REF!+G73+G75</f>
        <v>#REF!</v>
      </c>
      <c r="H50" s="12" t="e">
        <f>H51+H55+H64+#REF!+H73+H75</f>
        <v>#REF!</v>
      </c>
      <c r="I50" s="9"/>
      <c r="J50" s="9"/>
      <c r="K50" s="9"/>
    </row>
    <row r="51" spans="1:11" ht="63.75" thickBot="1" x14ac:dyDescent="0.25">
      <c r="A51" s="32" t="s">
        <v>65</v>
      </c>
      <c r="B51" s="26" t="s">
        <v>54</v>
      </c>
      <c r="C51" s="26" t="s">
        <v>70</v>
      </c>
      <c r="D51" s="19">
        <v>2</v>
      </c>
    </row>
    <row r="52" spans="1:11" ht="83.25" customHeight="1" thickBot="1" x14ac:dyDescent="0.25">
      <c r="A52" s="32" t="s">
        <v>66</v>
      </c>
      <c r="B52" s="26" t="s">
        <v>54</v>
      </c>
      <c r="C52" s="26" t="s">
        <v>71</v>
      </c>
      <c r="D52" s="19">
        <v>138.80000000000001</v>
      </c>
    </row>
    <row r="53" spans="1:11" ht="75.75" customHeight="1" thickBot="1" x14ac:dyDescent="0.25">
      <c r="A53" s="52" t="s">
        <v>72</v>
      </c>
      <c r="B53" s="26" t="s">
        <v>54</v>
      </c>
      <c r="C53" s="26" t="s">
        <v>73</v>
      </c>
      <c r="D53" s="19">
        <v>8.5</v>
      </c>
    </row>
    <row r="54" spans="1:11" ht="19.5" thickBot="1" x14ac:dyDescent="0.35">
      <c r="A54" s="53" t="s">
        <v>74</v>
      </c>
      <c r="B54" s="44" t="s">
        <v>75</v>
      </c>
      <c r="C54" s="26"/>
      <c r="D54" s="18">
        <f>D55+D56+D57+D58+D59+D60+D61+D62+D63+D64+D65+D66+D67+D68+D69+D70+D71+D72+D73+D74+D75+D76+D77+D78</f>
        <v>89199.300000000017</v>
      </c>
    </row>
    <row r="55" spans="1:11" ht="105.75" customHeight="1" thickBot="1" x14ac:dyDescent="0.25">
      <c r="A55" s="49" t="s">
        <v>76</v>
      </c>
      <c r="B55" s="41" t="s">
        <v>75</v>
      </c>
      <c r="C55" s="26" t="s">
        <v>77</v>
      </c>
      <c r="D55" s="19">
        <v>71862.3</v>
      </c>
    </row>
    <row r="56" spans="1:11" ht="150.75" customHeight="1" thickBot="1" x14ac:dyDescent="0.25">
      <c r="A56" s="31" t="s">
        <v>78</v>
      </c>
      <c r="B56" s="35">
        <v>182</v>
      </c>
      <c r="C56" s="26" t="s">
        <v>83</v>
      </c>
      <c r="D56" s="19">
        <v>12.3</v>
      </c>
    </row>
    <row r="57" spans="1:11" ht="120" customHeight="1" thickBot="1" x14ac:dyDescent="0.25">
      <c r="A57" s="32" t="s">
        <v>79</v>
      </c>
      <c r="B57" s="36">
        <v>182</v>
      </c>
      <c r="C57" s="29" t="s">
        <v>84</v>
      </c>
      <c r="D57" s="20">
        <v>14</v>
      </c>
    </row>
    <row r="58" spans="1:11" s="16" customFormat="1" ht="105" customHeight="1" thickBot="1" x14ac:dyDescent="0.25">
      <c r="A58" s="32" t="s">
        <v>80</v>
      </c>
      <c r="B58" s="36">
        <v>182</v>
      </c>
      <c r="C58" s="30" t="s">
        <v>85</v>
      </c>
      <c r="D58" s="21">
        <v>929</v>
      </c>
    </row>
    <row r="59" spans="1:11" ht="81.75" customHeight="1" thickBot="1" x14ac:dyDescent="0.25">
      <c r="A59" s="32" t="s">
        <v>81</v>
      </c>
      <c r="B59" s="36">
        <v>182</v>
      </c>
      <c r="C59" s="26" t="s">
        <v>86</v>
      </c>
      <c r="D59" s="19">
        <v>8.5</v>
      </c>
    </row>
    <row r="60" spans="1:11" ht="101.25" customHeight="1" thickBot="1" x14ac:dyDescent="0.25">
      <c r="A60" s="32" t="s">
        <v>82</v>
      </c>
      <c r="B60" s="36">
        <v>182</v>
      </c>
      <c r="C60" s="26" t="s">
        <v>87</v>
      </c>
      <c r="D60" s="19">
        <v>66.900000000000006</v>
      </c>
      <c r="I60" s="11"/>
    </row>
    <row r="61" spans="1:11" ht="115.5" customHeight="1" thickBot="1" x14ac:dyDescent="0.25">
      <c r="A61" s="32" t="s">
        <v>88</v>
      </c>
      <c r="B61" s="36">
        <v>182</v>
      </c>
      <c r="C61" s="26" t="s">
        <v>90</v>
      </c>
      <c r="D61" s="19">
        <v>-1</v>
      </c>
      <c r="I61" s="11"/>
    </row>
    <row r="62" spans="1:11" ht="51.75" customHeight="1" thickBot="1" x14ac:dyDescent="0.25">
      <c r="A62" s="31" t="s">
        <v>89</v>
      </c>
      <c r="B62" s="36">
        <v>182</v>
      </c>
      <c r="C62" s="26" t="s">
        <v>91</v>
      </c>
      <c r="D62" s="19">
        <v>56.6</v>
      </c>
      <c r="I62" s="11"/>
    </row>
    <row r="63" spans="1:11" s="10" customFormat="1" ht="93.75" customHeight="1" thickBot="1" x14ac:dyDescent="0.25">
      <c r="A63" s="48" t="s">
        <v>92</v>
      </c>
      <c r="B63" s="76">
        <v>182</v>
      </c>
      <c r="C63" s="29" t="s">
        <v>93</v>
      </c>
      <c r="D63" s="20">
        <v>41.3</v>
      </c>
    </row>
    <row r="64" spans="1:11" s="10" customFormat="1" ht="66.75" customHeight="1" thickBot="1" x14ac:dyDescent="0.25">
      <c r="A64" s="31" t="s">
        <v>94</v>
      </c>
      <c r="B64" s="36">
        <v>182</v>
      </c>
      <c r="C64" s="26" t="s">
        <v>97</v>
      </c>
      <c r="D64" s="19">
        <v>4259.3999999999996</v>
      </c>
    </row>
    <row r="65" spans="1:4" ht="69" customHeight="1" thickBot="1" x14ac:dyDescent="0.25">
      <c r="A65" s="32" t="s">
        <v>95</v>
      </c>
      <c r="B65" s="36">
        <v>182</v>
      </c>
      <c r="C65" s="26" t="s">
        <v>98</v>
      </c>
      <c r="D65" s="19">
        <v>22.2</v>
      </c>
    </row>
    <row r="66" spans="1:4" ht="128.25" customHeight="1" thickBot="1" x14ac:dyDescent="0.25">
      <c r="A66" s="32" t="s">
        <v>96</v>
      </c>
      <c r="B66" s="36">
        <v>182</v>
      </c>
      <c r="C66" s="26" t="s">
        <v>99</v>
      </c>
      <c r="D66" s="19">
        <v>4402.3999999999996</v>
      </c>
    </row>
    <row r="67" spans="1:4" ht="142.5" thickBot="1" x14ac:dyDescent="0.25">
      <c r="A67" s="31" t="s">
        <v>100</v>
      </c>
      <c r="B67" s="36">
        <v>182</v>
      </c>
      <c r="C67" s="26" t="s">
        <v>102</v>
      </c>
      <c r="D67" s="19">
        <v>-463.7</v>
      </c>
    </row>
    <row r="68" spans="1:4" ht="32.25" thickBot="1" x14ac:dyDescent="0.25">
      <c r="A68" s="32" t="s">
        <v>0</v>
      </c>
      <c r="B68" s="36">
        <v>182</v>
      </c>
      <c r="C68" s="26" t="s">
        <v>103</v>
      </c>
      <c r="D68" s="19">
        <v>2278.3000000000002</v>
      </c>
    </row>
    <row r="69" spans="1:4" ht="48" thickBot="1" x14ac:dyDescent="0.25">
      <c r="A69" s="77" t="s">
        <v>101</v>
      </c>
      <c r="B69" s="36">
        <v>182</v>
      </c>
      <c r="C69" s="26" t="s">
        <v>104</v>
      </c>
      <c r="D69" s="19">
        <v>2500.1999999999998</v>
      </c>
    </row>
    <row r="70" spans="1:4" ht="38.25" customHeight="1" thickBot="1" x14ac:dyDescent="0.3">
      <c r="A70" s="74" t="s">
        <v>105</v>
      </c>
      <c r="B70" s="36">
        <v>182</v>
      </c>
      <c r="C70" s="26" t="s">
        <v>106</v>
      </c>
      <c r="D70" s="19">
        <v>0.1</v>
      </c>
    </row>
    <row r="71" spans="1:4" ht="34.5" customHeight="1" thickBot="1" x14ac:dyDescent="0.25">
      <c r="A71" s="32" t="s">
        <v>107</v>
      </c>
      <c r="B71" s="36">
        <v>182</v>
      </c>
      <c r="C71" s="26" t="s">
        <v>112</v>
      </c>
      <c r="D71" s="19">
        <v>49.5</v>
      </c>
    </row>
    <row r="72" spans="1:4" ht="56.25" customHeight="1" thickBot="1" x14ac:dyDescent="0.25">
      <c r="A72" s="32" t="s">
        <v>108</v>
      </c>
      <c r="B72" s="36">
        <v>182</v>
      </c>
      <c r="C72" s="26" t="s">
        <v>113</v>
      </c>
      <c r="D72" s="19">
        <v>71.599999999999994</v>
      </c>
    </row>
    <row r="73" spans="1:4" ht="86.25" customHeight="1" thickBot="1" x14ac:dyDescent="0.25">
      <c r="A73" s="32" t="s">
        <v>109</v>
      </c>
      <c r="B73" s="36">
        <v>182</v>
      </c>
      <c r="C73" s="26" t="s">
        <v>114</v>
      </c>
      <c r="D73" s="19">
        <v>1409.7</v>
      </c>
    </row>
    <row r="74" spans="1:4" ht="83.25" customHeight="1" thickBot="1" x14ac:dyDescent="0.25">
      <c r="A74" s="32" t="s">
        <v>110</v>
      </c>
      <c r="B74" s="36">
        <v>182</v>
      </c>
      <c r="C74" s="26" t="s">
        <v>115</v>
      </c>
      <c r="D74" s="19">
        <v>230.4</v>
      </c>
    </row>
    <row r="75" spans="1:4" ht="79.5" customHeight="1" thickBot="1" x14ac:dyDescent="0.25">
      <c r="A75" s="32" t="s">
        <v>111</v>
      </c>
      <c r="B75" s="36">
        <v>182</v>
      </c>
      <c r="C75" s="44" t="s">
        <v>116</v>
      </c>
      <c r="D75" s="45">
        <v>984.3</v>
      </c>
    </row>
    <row r="76" spans="1:4" ht="47.25" customHeight="1" thickBot="1" x14ac:dyDescent="0.25">
      <c r="A76" s="31" t="s">
        <v>117</v>
      </c>
      <c r="B76" s="36">
        <v>182</v>
      </c>
      <c r="C76" s="41" t="s">
        <v>119</v>
      </c>
      <c r="D76" s="46">
        <v>463.8</v>
      </c>
    </row>
    <row r="77" spans="1:4" ht="48" thickBot="1" x14ac:dyDescent="0.25">
      <c r="A77" s="32" t="s">
        <v>117</v>
      </c>
      <c r="B77" s="36">
        <v>182</v>
      </c>
      <c r="C77" s="41" t="s">
        <v>120</v>
      </c>
      <c r="D77" s="46">
        <v>1.1000000000000001</v>
      </c>
    </row>
    <row r="78" spans="1:4" ht="79.5" thickBot="1" x14ac:dyDescent="0.25">
      <c r="A78" s="32" t="s">
        <v>118</v>
      </c>
      <c r="B78" s="36">
        <v>182</v>
      </c>
      <c r="C78" s="56" t="s">
        <v>121</v>
      </c>
      <c r="D78" s="57">
        <v>0.1</v>
      </c>
    </row>
    <row r="79" spans="1:4" ht="24" customHeight="1" thickBot="1" x14ac:dyDescent="0.3">
      <c r="A79" s="50" t="s">
        <v>122</v>
      </c>
      <c r="B79" s="36"/>
      <c r="C79" s="47"/>
      <c r="D79" s="84">
        <f>D80+D83+D105+D106</f>
        <v>355132.39999999991</v>
      </c>
    </row>
    <row r="80" spans="1:4" ht="38.25" thickBot="1" x14ac:dyDescent="0.35">
      <c r="A80" s="58" t="s">
        <v>53</v>
      </c>
      <c r="B80" s="36">
        <v>148</v>
      </c>
      <c r="C80" s="47"/>
      <c r="D80" s="60">
        <f>D81+D82</f>
        <v>942.5</v>
      </c>
    </row>
    <row r="81" spans="1:10" ht="48" thickBot="1" x14ac:dyDescent="0.35">
      <c r="A81" s="59" t="s">
        <v>127</v>
      </c>
      <c r="B81" s="36">
        <v>148</v>
      </c>
      <c r="C81" s="70" t="s">
        <v>150</v>
      </c>
      <c r="D81" s="60">
        <v>708.3</v>
      </c>
      <c r="E81" s="2"/>
      <c r="F81" s="2"/>
      <c r="G81" s="2"/>
      <c r="H81" s="2"/>
      <c r="I81" s="2"/>
      <c r="J81" s="2"/>
    </row>
    <row r="82" spans="1:10" ht="48" thickBot="1" x14ac:dyDescent="0.35">
      <c r="A82" s="59" t="s">
        <v>128</v>
      </c>
      <c r="B82" s="36">
        <v>148</v>
      </c>
      <c r="C82" s="70" t="s">
        <v>151</v>
      </c>
      <c r="D82" s="60">
        <v>234.2</v>
      </c>
      <c r="E82" s="2"/>
      <c r="F82" s="2"/>
      <c r="G82" s="2"/>
      <c r="H82" s="2"/>
      <c r="I82" s="2"/>
      <c r="J82" s="2"/>
    </row>
    <row r="83" spans="1:10" ht="38.25" thickBot="1" x14ac:dyDescent="0.35">
      <c r="A83" s="58" t="s">
        <v>126</v>
      </c>
      <c r="B83" s="36">
        <v>915</v>
      </c>
      <c r="C83" s="71"/>
      <c r="D83" s="78">
        <f>D84+D88+D97+D104</f>
        <v>354477.09999999992</v>
      </c>
    </row>
    <row r="84" spans="1:10" ht="32.25" thickBot="1" x14ac:dyDescent="0.25">
      <c r="A84" s="59" t="s">
        <v>129</v>
      </c>
      <c r="B84" s="36">
        <v>915</v>
      </c>
      <c r="C84" s="65" t="s">
        <v>152</v>
      </c>
      <c r="D84" s="19">
        <f>D85+D86+D87</f>
        <v>119351.29999999999</v>
      </c>
    </row>
    <row r="85" spans="1:10" ht="48" thickBot="1" x14ac:dyDescent="0.25">
      <c r="A85" s="59" t="s">
        <v>130</v>
      </c>
      <c r="B85" s="36">
        <v>915</v>
      </c>
      <c r="C85" s="65" t="s">
        <v>153</v>
      </c>
      <c r="D85" s="19">
        <v>52988.5</v>
      </c>
    </row>
    <row r="86" spans="1:10" ht="32.25" thickBot="1" x14ac:dyDescent="0.25">
      <c r="A86" s="59" t="s">
        <v>131</v>
      </c>
      <c r="B86" s="36">
        <v>915</v>
      </c>
      <c r="C86" s="65" t="s">
        <v>154</v>
      </c>
      <c r="D86" s="19">
        <v>18444.400000000001</v>
      </c>
    </row>
    <row r="87" spans="1:10" ht="63.75" thickBot="1" x14ac:dyDescent="0.25">
      <c r="A87" s="59" t="s">
        <v>132</v>
      </c>
      <c r="B87" s="36">
        <v>915</v>
      </c>
      <c r="C87" s="65" t="s">
        <v>155</v>
      </c>
      <c r="D87" s="19">
        <v>47918.400000000001</v>
      </c>
    </row>
    <row r="88" spans="1:10" ht="32.25" thickBot="1" x14ac:dyDescent="0.25">
      <c r="A88" s="59" t="s">
        <v>133</v>
      </c>
      <c r="B88" s="36">
        <v>915</v>
      </c>
      <c r="C88" s="65" t="s">
        <v>156</v>
      </c>
      <c r="D88" s="19">
        <f>D89+D90+D91+D92+D93+D94+D95+D96</f>
        <v>143823.4</v>
      </c>
    </row>
    <row r="89" spans="1:10" ht="133.5" customHeight="1" thickBot="1" x14ac:dyDescent="0.25">
      <c r="A89" s="59" t="s">
        <v>134</v>
      </c>
      <c r="B89" s="36">
        <v>915</v>
      </c>
      <c r="C89" s="65" t="s">
        <v>157</v>
      </c>
      <c r="D89" s="19">
        <v>6313.3</v>
      </c>
    </row>
    <row r="90" spans="1:10" ht="95.25" thickBot="1" x14ac:dyDescent="0.25">
      <c r="A90" s="62" t="s">
        <v>135</v>
      </c>
      <c r="B90" s="36">
        <v>915</v>
      </c>
      <c r="C90" s="66" t="s">
        <v>158</v>
      </c>
      <c r="D90" s="20">
        <v>5621.9</v>
      </c>
    </row>
    <row r="91" spans="1:10" ht="100.5" customHeight="1" thickBot="1" x14ac:dyDescent="0.25">
      <c r="A91" s="63" t="s">
        <v>136</v>
      </c>
      <c r="B91" s="36">
        <v>915</v>
      </c>
      <c r="C91" s="51" t="s">
        <v>159</v>
      </c>
      <c r="D91" s="67">
        <v>2188.8000000000002</v>
      </c>
    </row>
    <row r="92" spans="1:10" ht="79.5" thickBot="1" x14ac:dyDescent="0.25">
      <c r="A92" s="59" t="s">
        <v>137</v>
      </c>
      <c r="B92" s="36">
        <v>915</v>
      </c>
      <c r="C92" s="65" t="s">
        <v>160</v>
      </c>
      <c r="D92" s="67">
        <v>2169.5</v>
      </c>
    </row>
    <row r="93" spans="1:10" ht="48" thickBot="1" x14ac:dyDescent="0.25">
      <c r="A93" s="59" t="s">
        <v>138</v>
      </c>
      <c r="B93" s="36">
        <v>915</v>
      </c>
      <c r="C93" s="65" t="s">
        <v>161</v>
      </c>
      <c r="D93" s="67">
        <v>437.8</v>
      </c>
    </row>
    <row r="94" spans="1:10" ht="48" thickBot="1" x14ac:dyDescent="0.25">
      <c r="A94" s="59" t="s">
        <v>139</v>
      </c>
      <c r="B94" s="36">
        <v>915</v>
      </c>
      <c r="C94" s="65" t="s">
        <v>162</v>
      </c>
      <c r="D94" s="19">
        <v>660.4</v>
      </c>
    </row>
    <row r="95" spans="1:10" ht="48" thickBot="1" x14ac:dyDescent="0.25">
      <c r="A95" s="59" t="s">
        <v>140</v>
      </c>
      <c r="B95" s="36">
        <v>915</v>
      </c>
      <c r="C95" s="65" t="s">
        <v>163</v>
      </c>
      <c r="D95" s="19">
        <v>3601</v>
      </c>
    </row>
    <row r="96" spans="1:10" ht="16.5" thickBot="1" x14ac:dyDescent="0.25">
      <c r="A96" s="62" t="s">
        <v>141</v>
      </c>
      <c r="B96" s="36">
        <v>915</v>
      </c>
      <c r="C96" s="66" t="s">
        <v>164</v>
      </c>
      <c r="D96" s="68">
        <v>122830.7</v>
      </c>
    </row>
    <row r="97" spans="1:4" ht="32.25" thickBot="1" x14ac:dyDescent="0.25">
      <c r="A97" s="59" t="s">
        <v>142</v>
      </c>
      <c r="B97" s="36">
        <v>915</v>
      </c>
      <c r="C97" s="65" t="s">
        <v>165</v>
      </c>
      <c r="D97" s="19">
        <f>D98+D99+D100+D103+D102+D101</f>
        <v>86156.699999999983</v>
      </c>
    </row>
    <row r="98" spans="1:4" ht="48" thickBot="1" x14ac:dyDescent="0.25">
      <c r="A98" s="59" t="s">
        <v>143</v>
      </c>
      <c r="B98" s="36">
        <v>915</v>
      </c>
      <c r="C98" s="65" t="s">
        <v>166</v>
      </c>
      <c r="D98" s="19">
        <v>79661.3</v>
      </c>
    </row>
    <row r="99" spans="1:4" ht="63.75" thickBot="1" x14ac:dyDescent="0.25">
      <c r="A99" s="59" t="s">
        <v>144</v>
      </c>
      <c r="B99" s="36">
        <v>915</v>
      </c>
      <c r="C99" s="65" t="s">
        <v>167</v>
      </c>
      <c r="D99" s="19">
        <v>332.5</v>
      </c>
    </row>
    <row r="100" spans="1:4" ht="79.5" thickBot="1" x14ac:dyDescent="0.25">
      <c r="A100" s="59" t="s">
        <v>145</v>
      </c>
      <c r="B100" s="36">
        <v>915</v>
      </c>
      <c r="C100" s="65" t="s">
        <v>168</v>
      </c>
      <c r="D100" s="19">
        <v>0.4</v>
      </c>
    </row>
    <row r="101" spans="1:4" ht="79.5" thickBot="1" x14ac:dyDescent="0.25">
      <c r="A101" s="59" t="s">
        <v>146</v>
      </c>
      <c r="B101" s="36">
        <v>915</v>
      </c>
      <c r="C101" s="65" t="s">
        <v>169</v>
      </c>
      <c r="D101" s="19">
        <v>451.4</v>
      </c>
    </row>
    <row r="102" spans="1:4" ht="48" thickBot="1" x14ac:dyDescent="0.25">
      <c r="A102" s="59" t="s">
        <v>147</v>
      </c>
      <c r="B102" s="36">
        <v>915</v>
      </c>
      <c r="C102" s="65" t="s">
        <v>170</v>
      </c>
      <c r="D102" s="19">
        <v>4312.2</v>
      </c>
    </row>
    <row r="103" spans="1:4" ht="32.25" thickBot="1" x14ac:dyDescent="0.25">
      <c r="A103" s="59" t="s">
        <v>148</v>
      </c>
      <c r="B103" s="36">
        <v>915</v>
      </c>
      <c r="C103" s="65" t="s">
        <v>171</v>
      </c>
      <c r="D103" s="19">
        <v>1398.9</v>
      </c>
    </row>
    <row r="104" spans="1:4" ht="32.25" thickBot="1" x14ac:dyDescent="0.25">
      <c r="A104" s="73" t="s">
        <v>149</v>
      </c>
      <c r="B104" s="72">
        <v>915</v>
      </c>
      <c r="C104" s="75" t="s">
        <v>172</v>
      </c>
      <c r="D104" s="19">
        <v>5145.7</v>
      </c>
    </row>
    <row r="105" spans="1:4" ht="47.25" x14ac:dyDescent="0.25">
      <c r="A105" s="74" t="s">
        <v>173</v>
      </c>
      <c r="B105" s="76">
        <v>915</v>
      </c>
      <c r="C105" s="64" t="s">
        <v>175</v>
      </c>
      <c r="D105" s="85">
        <v>-239.2</v>
      </c>
    </row>
    <row r="106" spans="1:4" ht="63" x14ac:dyDescent="0.25">
      <c r="A106" s="69" t="s">
        <v>174</v>
      </c>
      <c r="B106" s="76">
        <v>915</v>
      </c>
      <c r="C106" s="83" t="s">
        <v>176</v>
      </c>
      <c r="D106" s="86">
        <v>-48</v>
      </c>
    </row>
    <row r="107" spans="1:4" ht="15.75" x14ac:dyDescent="0.25">
      <c r="D107" s="61"/>
    </row>
  </sheetData>
  <sheetProtection selectLockedCells="1" selectUnlockedCells="1"/>
  <mergeCells count="5">
    <mergeCell ref="A10:A13"/>
    <mergeCell ref="D10:D13"/>
    <mergeCell ref="B10:B13"/>
    <mergeCell ref="C10:C13"/>
    <mergeCell ref="A8:D8"/>
  </mergeCells>
  <phoneticPr fontId="4" type="noConversion"/>
  <pageMargins left="0.51181102362204722" right="0.31496062992125984" top="0.74803149606299213" bottom="0.74803149606299213" header="0.31496062992125984" footer="0.31496062992125984"/>
  <pageSetup paperSize="9" scale="75" firstPageNumber="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Мария</dc:creator>
  <cp:lastModifiedBy>ОзероваГМ</cp:lastModifiedBy>
  <cp:lastPrinted>2024-03-05T19:25:05Z</cp:lastPrinted>
  <dcterms:created xsi:type="dcterms:W3CDTF">2020-12-23T11:18:27Z</dcterms:created>
  <dcterms:modified xsi:type="dcterms:W3CDTF">2024-05-02T09:15:06Z</dcterms:modified>
</cp:coreProperties>
</file>