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5480" windowHeight="819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D53" i="1" l="1"/>
  <c r="D75" i="1"/>
  <c r="D58" i="1"/>
  <c r="D30" i="1" l="1"/>
  <c r="C75" i="1" l="1"/>
  <c r="D24" i="1"/>
  <c r="D15" i="1"/>
  <c r="C58" i="1" l="1"/>
  <c r="D41" i="1" l="1"/>
  <c r="C41" i="1"/>
  <c r="C30" i="1" l="1"/>
  <c r="C49" i="1" l="1"/>
  <c r="D49" i="1"/>
  <c r="D54" i="1" l="1"/>
  <c r="C54" i="1" l="1"/>
  <c r="D68" i="1" l="1"/>
  <c r="C68" i="1"/>
  <c r="C53" i="1" s="1"/>
  <c r="E53" i="1" l="1"/>
  <c r="F53" i="1"/>
  <c r="G53" i="1"/>
  <c r="H53" i="1"/>
  <c r="D36" i="1" l="1"/>
  <c r="C36" i="1"/>
  <c r="C15" i="1"/>
  <c r="C14" i="1" s="1"/>
  <c r="D23" i="1"/>
  <c r="C24" i="1"/>
  <c r="C23" i="1" s="1"/>
  <c r="D14" i="1"/>
  <c r="D47" i="1"/>
  <c r="C47" i="1"/>
  <c r="D45" i="1"/>
  <c r="C45" i="1"/>
  <c r="D29" i="1"/>
  <c r="C29" i="1"/>
  <c r="D13" i="1" l="1"/>
  <c r="D81" i="1" s="1"/>
  <c r="C13" i="1"/>
  <c r="C81" i="1" s="1"/>
</calcChain>
</file>

<file path=xl/sharedStrings.xml><?xml version="1.0" encoding="utf-8"?>
<sst xmlns="http://schemas.openxmlformats.org/spreadsheetml/2006/main" count="145" uniqueCount="145">
  <si>
    <t>НАЛОГОВЫЕ И НЕНАЛОГОВЫЕ ДОХОДЫ</t>
  </si>
  <si>
    <t>ВСЕГО ДОХОДОВ</t>
  </si>
  <si>
    <t>Наименование групп, подгрупп и статей доходов</t>
  </si>
  <si>
    <t>НАЛОГИ НА ПРИБЫЛЬ, ДОХОДЫ</t>
  </si>
  <si>
    <t>Налог на доходы физических лиц</t>
  </si>
  <si>
    <t>НАЛОГИ НА ТОВАРЫ (РАБОТЫ, УСЛУГИ), РЕАЛИЗУЕМЫЕ НА ТЕРРИТОРИИ РОССИЙСКОЙ ФЕДЕРАЦИИ</t>
  </si>
  <si>
    <t>Акцизы по подакцизным товарам (продукции), производимым на территории Российской Федерации</t>
  </si>
  <si>
    <t>Налог, взимаемый с налогоплательщиков, выбравших в качестве объекта налогообложения доходы</t>
  </si>
  <si>
    <t>Плата за негативное воздействие на окружающую среду</t>
  </si>
  <si>
    <t>ДОХОДЫ ОТ ПРОДАЖИ МАТЕРИАЛЬНЫХ И НЕМАТЕРИАЛЬНЫХ АКТИВОВ</t>
  </si>
  <si>
    <t>ШТРАФЫ, САНКЦИИ, ВОЗМЕЩЕНИЕ УЩЕРБА</t>
  </si>
  <si>
    <t>Субсидии бюджетам бюджетной системы Российской Федерации (межбюджетные субсидии)</t>
  </si>
  <si>
    <t>2 02 10000 00 0000 150</t>
  </si>
  <si>
    <t>2 02 30000 00 0000 150</t>
  </si>
  <si>
    <t>Налог, взимаемый в связи с применением упрощенной системы налогообложения</t>
  </si>
  <si>
    <t>100 00000 00 0000 000</t>
  </si>
  <si>
    <t>101 00000 00 0000 000</t>
  </si>
  <si>
    <t>101 02000 01 0000 110</t>
  </si>
  <si>
    <t>101 02010 01 0000 110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</si>
  <si>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</si>
  <si>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101 02040 01 0000 110</t>
  </si>
  <si>
    <t>Налог на доходы физических лиц в виде фиксированных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</si>
  <si>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103 00000 00 0000 000</t>
  </si>
  <si>
    <t>103 02000 01 0000 110</t>
  </si>
  <si>
    <t>103 02230 01 0000 110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</si>
  <si>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</si>
  <si>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103 02240 01 0000 110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</si>
  <si>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</si>
  <si>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103 02250 01 0000 110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</si>
  <si>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</si>
  <si>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103 02260 01 0000 110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</si>
  <si>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</si>
  <si>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105 00000 00 0000 000</t>
  </si>
  <si>
    <t>НАЛОГИ НА СОВОКУПНЫЙ ДОХОД</t>
  </si>
  <si>
    <t>105 01000 00 0000 110</t>
  </si>
  <si>
    <t>105 01010 01 0000 110</t>
  </si>
  <si>
    <t>105 01020 01 0000 110</t>
  </si>
  <si>
    <t>Налог, взимаемый с налогоплательщиков, выбравших в качестве объекта налогообложения доходы, уменьшенные  на величину расходов</t>
  </si>
  <si>
    <t>105 03000 01 0000 110</t>
  </si>
  <si>
    <t>Единый сельскохозяйственный налог</t>
  </si>
  <si>
    <t>108 00000 00 0000 000</t>
  </si>
  <si>
    <t>ГОСУДАРСТВЕННАЯ ПОШЛИНА</t>
  </si>
  <si>
    <t>111 00000 00 0000 000</t>
  </si>
  <si>
    <t>ДОХОДЫ ОТ ИСПОЛЬЗОВАНИЯ ИМУЩЕСТВА, НАХОДЯЩЕГОСЯ В ГОСУДАРСТВЕННОЙ И МУНИЦИПАЛЬНОЙ СОБСТВЕННОСТИ</t>
  </si>
  <si>
    <t>112 00000 00 0000 000</t>
  </si>
  <si>
    <t>ПЛАТЕЖИ ПРИ ПОЛЬЗОВАНИИ ПРИРОДНЫМИ РЕСУРСАМИ</t>
  </si>
  <si>
    <t>112 01000 01 0000 120</t>
  </si>
  <si>
    <t>113 00000 00 0000 000</t>
  </si>
  <si>
    <t>ДОХОДЫ ОТ ОКАЗАНИЯ ПЛАТНЫХ УСЛУГ И КОМПЕНСАЦИИ ЗАТРАТ ГОСУДАРСТВА</t>
  </si>
  <si>
    <t>114 00000 00 0000 000</t>
  </si>
  <si>
    <t>2 00 00000 00 0000 000</t>
  </si>
  <si>
    <t>БЕЗВОЗМЕЗДНЫЕ ПОСТУПЛЕНИЯ</t>
  </si>
  <si>
    <t xml:space="preserve">Дотации бюджетам бюджетной системы  Российской Федерации </t>
  </si>
  <si>
    <t xml:space="preserve">2 02 20000 00 0000 150 </t>
  </si>
  <si>
    <t xml:space="preserve">Субвенции бюджетам бюджетной системы Российской Федерации </t>
  </si>
  <si>
    <t>106 00000 00 0000 000</t>
  </si>
  <si>
    <t>НАЛОГИ НА ИМУЩЕСТВО</t>
  </si>
  <si>
    <t>Налог, взимаемый в связи с применением патентной системы налогообложения, зачисляемый в бюджеты муниципальных округов</t>
  </si>
  <si>
    <t>Налог на имущество физических лиц, взимаемый по ставкам, применяемым к объектам налогообложения, расположенным в границах муниципальных округов</t>
  </si>
  <si>
    <t>Земельный налог с организаций, обладающих земельным участком, расположенным в границах муниципальных округов</t>
  </si>
  <si>
    <t>Земельный налог с физических лиц, обладающих земельным участком, расположенным в границах муниципальных округов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</si>
  <si>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муниципальных округов, а также средства от продажи права на заключение договоров аренды указанных земельных участков</t>
  </si>
  <si>
    <t>111 05012 14 0000 120</t>
  </si>
  <si>
    <t>105 04060 02 0000 110</t>
  </si>
  <si>
    <t>106 01020 14 0000 110</t>
  </si>
  <si>
    <t>106 06032 14 0000 110</t>
  </si>
  <si>
    <t>106 06042 14 0000 110</t>
  </si>
  <si>
    <t>Доходы от сдачи в аренду имущества, находящегося в оперативном управлении органов управления муниципальных округов и созданных ими учреждений (за исключением имущества муниципальных бюджетных и автономных учреждений)</t>
  </si>
  <si>
    <t>Прочие поступления от использования имущества, находящегося в собственности муниципальных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</si>
  <si>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Доходы, поступающие в порядке возмещения расходов, понесенных в связи с эксплуатацией имущества муниципальных округов</t>
  </si>
  <si>
    <t>113 02064 14 0000 130</t>
  </si>
  <si>
    <t>Доходы от реализации иного имущества, находящегося в собственности муниципальных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</si>
  <si>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114 02043 14 0000 410</t>
  </si>
  <si>
    <t>Доходы от продажи земельных участков, государственная собственность на которые не разграничена и которые расположены в границах муниципальных округов</t>
  </si>
  <si>
    <t>114 06012 14 0000 430</t>
  </si>
  <si>
    <t>2 02 15001 14 0000 150</t>
  </si>
  <si>
    <t>2 02 15009 14 0000 150</t>
  </si>
  <si>
    <t>Дотации бюджетам муниципальных округов на частичную компенсацию дополнительных расходов на повышение оплаты труда работников бюджетной сферы и иные цели</t>
  </si>
  <si>
    <t>Дотации бюджетам муниципальных округов на выравнивание бюджетной обеспеченности из бюджета субъекта Российской Федерации</t>
  </si>
  <si>
    <t>2 02 25304 14 0000 150</t>
  </si>
  <si>
    <t>Субсидии бюджетам муниципальных округов на реализацию мероприятий по обеспечению жильем молодых семей</t>
  </si>
  <si>
    <t>2 02 25497 14 0000 150</t>
  </si>
  <si>
    <t>Субсидии бюджетам муниципальных округов на реализацию программ формирования современной городской среды</t>
  </si>
  <si>
    <t>2 02 25555 14 0000 150</t>
  </si>
  <si>
    <t>2 02 25576 14 0000 150</t>
  </si>
  <si>
    <t>Прочие субсидии бюджетам муниципальных округов</t>
  </si>
  <si>
    <t xml:space="preserve">2 02 29999 14 0000 150 </t>
  </si>
  <si>
    <t>Субвенции бюджетам муниципальных округов на выполнение передаваемых полномочий субъектов Российской Федерации</t>
  </si>
  <si>
    <t>2 02 30024 14 0000 150</t>
  </si>
  <si>
    <t>2 02 35120 14 0000 150</t>
  </si>
  <si>
    <t>Субвенции бюджетам муниципальных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</si>
  <si>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Единая субвенция бюджетам муниципальных округов из бюджета субъекта Российской Федерации</t>
  </si>
  <si>
    <t>2 02 36900 14 0000 150</t>
  </si>
  <si>
    <t>Субвенции бюджетам муниципальных округов на осуществление первичного воинского учета органами местного самоуправления поселений, муниципальных и городских округов</t>
  </si>
  <si>
    <t>2 02 35118 14 0000 150</t>
  </si>
  <si>
    <t>111 05034 14 0000 120</t>
  </si>
  <si>
    <t>111 09044 14 0000 120</t>
  </si>
  <si>
    <t>2 02 35303 14 0000 150</t>
  </si>
  <si>
    <t>Субвенции бюджетам муниципальных округов на ежемесячное денежное вознаграждение за классное руководство</t>
  </si>
  <si>
    <t>2 02 35179 14 0000 150</t>
  </si>
  <si>
    <t>Субвенции бюджетам муниципальных округов на проведение мероприятий по обеспечению деятельности советников директоров по воспитанию и взаимодействию с детскими общественными объединениями в общеобразовательных организациях</t>
  </si>
  <si>
    <t>2 02 15002 14 0000 150</t>
  </si>
  <si>
    <t>Дотации бюджетам муниципальных округов на обеспечение сбалансированности местных бюджетов</t>
  </si>
  <si>
    <t>Субсидии бюджетам муниципальных округов на организацию бесплатного горячего питания обучающихся, получающих начальное общее образование в муниципальных образовательных организациях</t>
  </si>
  <si>
    <t>Субсидии бюджетам муниципальных округов на оснащение (обновление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общеобразовательным программам</t>
  </si>
  <si>
    <t>2 02 25172 14 0000 150</t>
  </si>
  <si>
    <t>Субсидии бюджетам муниципальных округов на обеспечение комплексного развития сельских территорий</t>
  </si>
  <si>
    <t>2 02 40000 00 0000 150</t>
  </si>
  <si>
    <t>2 02 45519 14 0000 150</t>
  </si>
  <si>
    <t>Межбюджетные трансферты, передаваемые бюджетам муниципальных округов на поддержку отрасли культуры</t>
  </si>
  <si>
    <t>Межбюджетные трансферты</t>
  </si>
  <si>
    <t>Субсидии бюджетам муниципальных округов на софинансирование капитальных вложений в объекты муниципальной собственности</t>
  </si>
  <si>
    <t>2 02 20077 00 0000 150</t>
  </si>
  <si>
    <t>Субсидии бюджетам муниципальных округов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</si>
  <si>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2 02 20299 14 0000 150</t>
  </si>
  <si>
    <t>2 02 20302 14 0000 150</t>
  </si>
  <si>
    <t>Субсидии бюджетам муниципальных округов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публично-правовой компании "Фонда развития территории"</t>
  </si>
  <si>
    <t>Код бюджетной классификации</t>
  </si>
  <si>
    <t>105 02000 02 0000 110</t>
  </si>
  <si>
    <t>к постановлению администрации Междуреченского</t>
  </si>
  <si>
    <t>Единый налог на вмененный доход для отдельных видов деятельности (суммы денежных взысканий (штрафов) по соответствующему платежу согласно законодательству Российской Федерации)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</si>
  <si>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</si>
  <si>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дивидендов)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</si>
  <si>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650 000 рублей)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</si>
  <si>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превышающей 650 000 рублей)</t>
  </si>
  <si>
    <t>Перечисления из бюджетов муниципальных округов (в бюджеты муниципальных округов)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</si>
  <si>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округов</t>
  </si>
  <si>
    <t>2 08 04000 14 0000 150</t>
  </si>
  <si>
    <t>2 19 00000 14 0000 150</t>
  </si>
  <si>
    <t>101 02030 01 0000 110</t>
  </si>
  <si>
    <t>101 02080 01 0000 110</t>
  </si>
  <si>
    <t>101 02130 01 0000 110</t>
  </si>
  <si>
    <t>101 02140 01 0000110</t>
  </si>
  <si>
    <t>Приложение 1</t>
  </si>
  <si>
    <t>План на 2024 год</t>
  </si>
  <si>
    <t>(тыс. рублей)</t>
  </si>
  <si>
    <t>Исполнено на 01.07.2024 года</t>
  </si>
  <si>
    <t>Доходы бюджета округа за 1 полугодие 2024 года по кодам классификации доходов бюджета</t>
  </si>
  <si>
    <t>116 00000 00 0000 000</t>
  </si>
  <si>
    <t>Поступления от денежных пожертвований, предоставляемых негосударственными организациями получателям средств бюджетов муниципальных округов</t>
  </si>
  <si>
    <t>2 04 0402014 0000 150</t>
  </si>
  <si>
    <t>Поступления от денежных пожертвований, предоставляемых физическими лицами получателям средств бюджетов муниципальных округов</t>
  </si>
  <si>
    <t>2 07 0402014 0000 150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</si>
  <si>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</si>
  <si>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 xml:space="preserve">муниципального округа от 22.07.2024 № 478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</si>
</sst>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13" x14ac:knownFonts="1">
    <font>
      <sz val="10"/>
      <name val="Arial Cyr"/>
      <family val="2"/>
      <charset val="204"/>
    </font>
    <font>
      <sz val="10"/>
      <name val="Arial"/>
      <family val="2"/>
      <charset val="204"/>
    </font>
    <font>
      <sz val="9"/>
      <name val="Arial Cyr"/>
      <family val="2"/>
      <charset val="204"/>
    </font>
    <font>
      <b/>
      <sz val="12"/>
      <name val="Arial Cyr"/>
      <family val="2"/>
      <charset val="204"/>
    </font>
    <font>
      <b/>
      <sz val="10"/>
      <name val="Arial Cyr"/>
      <family val="2"/>
      <charset val="204"/>
    </font>
    <font>
      <sz val="8"/>
      <name val="Arial Cyr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5">
    <xf numFmtId="0" fontId="0" fillId="0" borderId="0"/>
    <xf numFmtId="0" fontId="5" fillId="0" borderId="0"/>
    <xf numFmtId="0" fontId="1" fillId="0" borderId="0"/>
    <xf numFmtId="0" fontId="7" fillId="0" borderId="0"/>
    <xf numFmtId="0" fontId="10" fillId="0" borderId="0"/>
  </cellStyleXfs>
  <cellXfs count="65">
    <xf numFmtId="0" fontId="0" fillId="0" borderId="0" xfId="0"/>
    <xf numFmtId="0" fontId="0" fillId="0" borderId="0" xfId="0" applyFill="1"/>
    <xf numFmtId="0" fontId="3" fillId="0" borderId="0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8" fillId="0" borderId="7" xfId="0" applyFont="1" applyBorder="1" applyAlignment="1">
      <alignment vertical="center" wrapText="1"/>
    </xf>
    <xf numFmtId="0" fontId="9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justify" vertical="center" wrapText="1"/>
    </xf>
    <xf numFmtId="164" fontId="9" fillId="0" borderId="8" xfId="0" applyNumberFormat="1" applyFont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164" fontId="9" fillId="0" borderId="10" xfId="0" applyNumberFormat="1" applyFont="1" applyBorder="1" applyAlignment="1">
      <alignment horizontal="center" vertical="center" wrapText="1"/>
    </xf>
    <xf numFmtId="164" fontId="8" fillId="0" borderId="10" xfId="0" applyNumberFormat="1" applyFont="1" applyBorder="1" applyAlignment="1">
      <alignment horizontal="center" vertical="center" wrapText="1"/>
    </xf>
    <xf numFmtId="0" fontId="8" fillId="2" borderId="9" xfId="0" applyFont="1" applyFill="1" applyBorder="1" applyAlignment="1">
      <alignment vertical="center" wrapText="1"/>
    </xf>
    <xf numFmtId="0" fontId="0" fillId="2" borderId="0" xfId="0" applyFill="1"/>
    <xf numFmtId="164" fontId="8" fillId="2" borderId="10" xfId="0" applyNumberFormat="1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vertical="center" wrapText="1"/>
    </xf>
    <xf numFmtId="0" fontId="8" fillId="2" borderId="8" xfId="0" applyFont="1" applyFill="1" applyBorder="1" applyAlignment="1">
      <alignment horizontal="center" vertical="center" wrapText="1"/>
    </xf>
    <xf numFmtId="164" fontId="9" fillId="2" borderId="8" xfId="0" applyNumberFormat="1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vertical="center" wrapText="1"/>
    </xf>
    <xf numFmtId="0" fontId="8" fillId="2" borderId="10" xfId="0" applyFont="1" applyFill="1" applyBorder="1" applyAlignment="1">
      <alignment horizontal="justify" vertical="center" wrapText="1"/>
    </xf>
    <xf numFmtId="0" fontId="8" fillId="2" borderId="7" xfId="0" applyFont="1" applyFill="1" applyBorder="1" applyAlignment="1">
      <alignment horizontal="justify" vertical="center" wrapText="1"/>
    </xf>
    <xf numFmtId="0" fontId="8" fillId="2" borderId="7" xfId="0" applyFont="1" applyFill="1" applyBorder="1" applyAlignment="1">
      <alignment horizontal="center" vertical="center" wrapText="1"/>
    </xf>
    <xf numFmtId="164" fontId="9" fillId="2" borderId="10" xfId="0" applyNumberFormat="1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justify" vertical="center" wrapText="1"/>
    </xf>
    <xf numFmtId="164" fontId="8" fillId="2" borderId="7" xfId="0" applyNumberFormat="1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justify" vertical="center" wrapText="1"/>
    </xf>
    <xf numFmtId="0" fontId="8" fillId="2" borderId="16" xfId="0" applyFont="1" applyFill="1" applyBorder="1" applyAlignment="1">
      <alignment vertical="center" wrapText="1"/>
    </xf>
    <xf numFmtId="0" fontId="8" fillId="2" borderId="15" xfId="0" applyFont="1" applyFill="1" applyBorder="1" applyAlignment="1">
      <alignment horizontal="justify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2" fillId="2" borderId="0" xfId="0" applyFont="1" applyFill="1"/>
    <xf numFmtId="0" fontId="9" fillId="2" borderId="8" xfId="0" applyFont="1" applyFill="1" applyBorder="1" applyAlignment="1">
      <alignment horizontal="center" vertical="center" wrapText="1"/>
    </xf>
    <xf numFmtId="0" fontId="0" fillId="2" borderId="0" xfId="0" applyFont="1" applyFill="1"/>
    <xf numFmtId="0" fontId="6" fillId="2" borderId="0" xfId="0" applyFont="1" applyFill="1"/>
    <xf numFmtId="0" fontId="8" fillId="2" borderId="8" xfId="0" applyFont="1" applyFill="1" applyBorder="1" applyAlignment="1">
      <alignment horizontal="justify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vertical="center" wrapText="1"/>
    </xf>
    <xf numFmtId="0" fontId="8" fillId="0" borderId="10" xfId="0" applyFont="1" applyFill="1" applyBorder="1" applyAlignment="1">
      <alignment horizontal="justify" vertical="center" wrapText="1"/>
    </xf>
    <xf numFmtId="165" fontId="9" fillId="2" borderId="10" xfId="0" applyNumberFormat="1" applyFont="1" applyFill="1" applyBorder="1" applyAlignment="1">
      <alignment horizontal="center" vertical="center" wrapText="1"/>
    </xf>
    <xf numFmtId="165" fontId="9" fillId="2" borderId="8" xfId="0" applyNumberFormat="1" applyFont="1" applyFill="1" applyBorder="1" applyAlignment="1">
      <alignment horizontal="center" vertical="center" wrapText="1"/>
    </xf>
    <xf numFmtId="165" fontId="8" fillId="2" borderId="10" xfId="0" applyNumberFormat="1" applyFont="1" applyFill="1" applyBorder="1" applyAlignment="1">
      <alignment horizontal="center" vertical="center" wrapText="1"/>
    </xf>
    <xf numFmtId="165" fontId="8" fillId="2" borderId="8" xfId="0" applyNumberFormat="1" applyFont="1" applyFill="1" applyBorder="1" applyAlignment="1">
      <alignment horizontal="center" vertical="center" wrapText="1"/>
    </xf>
    <xf numFmtId="165" fontId="8" fillId="0" borderId="10" xfId="0" applyNumberFormat="1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left" vertical="center" wrapText="1"/>
    </xf>
    <xf numFmtId="49" fontId="8" fillId="0" borderId="9" xfId="0" applyNumberFormat="1" applyFont="1" applyFill="1" applyBorder="1" applyAlignment="1">
      <alignment vertical="center" wrapText="1"/>
    </xf>
    <xf numFmtId="3" fontId="8" fillId="0" borderId="9" xfId="0" applyNumberFormat="1" applyFont="1" applyBorder="1" applyAlignment="1">
      <alignment horizontal="left" vertical="center" wrapText="1"/>
    </xf>
    <xf numFmtId="0" fontId="11" fillId="0" borderId="0" xfId="0" applyFont="1" applyAlignment="1"/>
    <xf numFmtId="0" fontId="11" fillId="0" borderId="0" xfId="0" applyFont="1" applyAlignment="1">
      <alignment wrapText="1"/>
    </xf>
    <xf numFmtId="0" fontId="12" fillId="0" borderId="0" xfId="0" applyFont="1" applyFill="1" applyBorder="1" applyAlignment="1">
      <alignment horizontal="right"/>
    </xf>
    <xf numFmtId="0" fontId="12" fillId="0" borderId="0" xfId="0" applyFont="1" applyFill="1" applyBorder="1" applyAlignment="1"/>
    <xf numFmtId="0" fontId="8" fillId="0" borderId="11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8" fillId="0" borderId="17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0" fillId="0" borderId="0" xfId="0" applyAlignment="1"/>
  </cellXfs>
  <cellStyles count="5">
    <cellStyle name="Обычный" xfId="0" builtinId="0"/>
    <cellStyle name="Обычный 2" xfId="1"/>
    <cellStyle name="Обычный 2 2" xfId="2"/>
    <cellStyle name="Обычный 2 3" xfId="3"/>
    <cellStyle name="Обычный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5"/>
  <sheetViews>
    <sheetView tabSelected="1" workbookViewId="0">
      <selection activeCell="C3" sqref="C3:E3"/>
    </sheetView>
  </sheetViews>
  <sheetFormatPr defaultColWidth="8.85546875" defaultRowHeight="12.75" x14ac:dyDescent="0.2"/>
  <cols>
    <col min="1" max="1" width="26.5703125" style="1" customWidth="1"/>
    <col min="2" max="2" width="61.7109375" style="1" customWidth="1"/>
    <col min="3" max="3" width="13.5703125" style="1" customWidth="1"/>
    <col min="4" max="4" width="13.42578125" style="1" customWidth="1"/>
    <col min="5" max="7" width="0" style="1" hidden="1" customWidth="1"/>
    <col min="8" max="8" width="3.140625" style="1" hidden="1" customWidth="1"/>
    <col min="9" max="9" width="9.7109375" style="1" customWidth="1"/>
    <col min="10" max="10" width="10.42578125" style="1" customWidth="1"/>
    <col min="11" max="11" width="10.140625" style="1" customWidth="1"/>
    <col min="12" max="16384" width="8.85546875" style="1"/>
  </cols>
  <sheetData>
    <row r="1" spans="1:9" ht="15" x14ac:dyDescent="0.25">
      <c r="C1" s="54" t="s">
        <v>133</v>
      </c>
      <c r="D1" s="54"/>
      <c r="E1" s="54"/>
    </row>
    <row r="2" spans="1:9" ht="27" customHeight="1" x14ac:dyDescent="0.25">
      <c r="C2" s="55" t="s">
        <v>119</v>
      </c>
      <c r="D2" s="55"/>
      <c r="E2" s="55"/>
      <c r="F2" s="64"/>
      <c r="G2" s="64"/>
      <c r="H2" s="64"/>
      <c r="I2" s="64"/>
    </row>
    <row r="3" spans="1:9" ht="27" customHeight="1" x14ac:dyDescent="0.25">
      <c r="C3" s="55" t="s">
        <v>144</v>
      </c>
      <c r="D3" s="55"/>
      <c r="E3" s="55"/>
    </row>
    <row r="4" spans="1:9" ht="17.45" customHeight="1" x14ac:dyDescent="0.2">
      <c r="A4" s="60" t="s">
        <v>137</v>
      </c>
      <c r="B4" s="60"/>
      <c r="C4" s="60"/>
      <c r="D4" s="60"/>
      <c r="E4" s="60"/>
      <c r="F4" s="60"/>
      <c r="G4" s="60"/>
      <c r="H4" s="60"/>
      <c r="I4" s="3"/>
    </row>
    <row r="5" spans="1:9" ht="16.5" customHeight="1" x14ac:dyDescent="0.2">
      <c r="A5" s="60"/>
      <c r="B5" s="60"/>
      <c r="C5" s="60"/>
      <c r="D5" s="60"/>
      <c r="E5" s="60"/>
      <c r="F5" s="60"/>
      <c r="G5" s="60"/>
      <c r="H5" s="60"/>
    </row>
    <row r="6" spans="1:9" ht="6" customHeight="1" x14ac:dyDescent="0.2">
      <c r="A6" s="60"/>
      <c r="B6" s="60"/>
      <c r="C6" s="60"/>
      <c r="D6" s="60"/>
      <c r="E6" s="60"/>
      <c r="F6" s="60"/>
      <c r="G6" s="60"/>
      <c r="H6" s="60"/>
      <c r="I6" s="3"/>
    </row>
    <row r="7" spans="1:9" ht="18" customHeight="1" thickBot="1" x14ac:dyDescent="0.3">
      <c r="A7" s="2"/>
      <c r="B7" s="2"/>
      <c r="C7" s="56" t="s">
        <v>135</v>
      </c>
      <c r="D7" s="57"/>
      <c r="E7" s="2"/>
      <c r="F7" s="2"/>
      <c r="G7" s="2"/>
      <c r="H7" s="2"/>
      <c r="I7" s="3"/>
    </row>
    <row r="8" spans="1:9" ht="19.5" customHeight="1" x14ac:dyDescent="0.2">
      <c r="A8" s="58" t="s">
        <v>117</v>
      </c>
      <c r="B8" s="58" t="s">
        <v>2</v>
      </c>
      <c r="C8" s="61" t="s">
        <v>134</v>
      </c>
      <c r="D8" s="61" t="s">
        <v>136</v>
      </c>
      <c r="E8" s="4"/>
      <c r="F8" s="5"/>
      <c r="G8" s="5"/>
      <c r="H8" s="6"/>
      <c r="I8" s="3"/>
    </row>
    <row r="9" spans="1:9" ht="12.75" customHeight="1" x14ac:dyDescent="0.2">
      <c r="A9" s="58"/>
      <c r="B9" s="58"/>
      <c r="C9" s="62"/>
      <c r="D9" s="62"/>
      <c r="E9" s="7"/>
      <c r="F9" s="8"/>
      <c r="G9" s="8"/>
      <c r="H9" s="9"/>
    </row>
    <row r="10" spans="1:9" ht="12.75" customHeight="1" x14ac:dyDescent="0.2">
      <c r="A10" s="58"/>
      <c r="B10" s="58"/>
      <c r="C10" s="62"/>
      <c r="D10" s="62"/>
      <c r="E10" s="7"/>
      <c r="F10" s="8"/>
      <c r="G10" s="8"/>
      <c r="H10" s="9"/>
    </row>
    <row r="11" spans="1:9" ht="19.5" customHeight="1" thickBot="1" x14ac:dyDescent="0.25">
      <c r="A11" s="59"/>
      <c r="B11" s="59"/>
      <c r="C11" s="63"/>
      <c r="D11" s="63"/>
      <c r="E11" s="7"/>
      <c r="F11" s="8"/>
      <c r="G11" s="8"/>
      <c r="H11" s="9"/>
    </row>
    <row r="12" spans="1:9" ht="13.5" thickBot="1" x14ac:dyDescent="0.25">
      <c r="A12" s="17">
        <v>1</v>
      </c>
      <c r="B12" s="16">
        <v>2</v>
      </c>
      <c r="C12" s="17">
        <v>3</v>
      </c>
      <c r="D12" s="17">
        <v>4</v>
      </c>
    </row>
    <row r="13" spans="1:9" ht="21" customHeight="1" thickBot="1" x14ac:dyDescent="0.25">
      <c r="A13" s="10" t="s">
        <v>15</v>
      </c>
      <c r="B13" s="11" t="s">
        <v>0</v>
      </c>
      <c r="C13" s="15">
        <f>C14+C23+C29+C36+C40+C41+C45+C47+C49+C52</f>
        <v>95341.9</v>
      </c>
      <c r="D13" s="15">
        <f>D14+D23+D29+D36+D40+D41+D45+D47+D49+D52</f>
        <v>48084.799999999988</v>
      </c>
    </row>
    <row r="14" spans="1:9" ht="19.5" customHeight="1" thickBot="1" x14ac:dyDescent="0.25">
      <c r="A14" s="12" t="s">
        <v>16</v>
      </c>
      <c r="B14" s="13" t="s">
        <v>3</v>
      </c>
      <c r="C14" s="18">
        <f>C15</f>
        <v>73925.899999999994</v>
      </c>
      <c r="D14" s="18">
        <f>D15</f>
        <v>36628.499999999993</v>
      </c>
    </row>
    <row r="15" spans="1:9" ht="16.5" thickBot="1" x14ac:dyDescent="0.25">
      <c r="A15" s="12" t="s">
        <v>17</v>
      </c>
      <c r="B15" s="14" t="s">
        <v>4</v>
      </c>
      <c r="C15" s="19">
        <f>SUM(C16:C19)</f>
        <v>73925.899999999994</v>
      </c>
      <c r="D15" s="19">
        <f>SUM(D16:D22)</f>
        <v>36628.499999999993</v>
      </c>
    </row>
    <row r="16" spans="1:9" ht="78" customHeight="1" thickBot="1" x14ac:dyDescent="0.25">
      <c r="A16" s="12" t="s">
        <v>18</v>
      </c>
      <c r="B16" s="14" t="s">
        <v>19</v>
      </c>
      <c r="C16" s="19">
        <v>73784.899999999994</v>
      </c>
      <c r="D16" s="19">
        <v>34665.4</v>
      </c>
    </row>
    <row r="17" spans="1:4" ht="110.25" customHeight="1" thickBot="1" x14ac:dyDescent="0.25">
      <c r="A17" s="53">
        <v>1.01020200110001E+16</v>
      </c>
      <c r="B17" s="14" t="s">
        <v>143</v>
      </c>
      <c r="C17" s="19">
        <v>0</v>
      </c>
      <c r="D17" s="19">
        <v>50.2</v>
      </c>
    </row>
    <row r="18" spans="1:4" ht="97.5" customHeight="1" thickBot="1" x14ac:dyDescent="0.25">
      <c r="A18" s="12" t="s">
        <v>129</v>
      </c>
      <c r="B18" s="14" t="s">
        <v>121</v>
      </c>
      <c r="C18" s="19">
        <v>0</v>
      </c>
      <c r="D18" s="19">
        <v>-0.4</v>
      </c>
    </row>
    <row r="19" spans="1:4" ht="93.75" customHeight="1" thickBot="1" x14ac:dyDescent="0.25">
      <c r="A19" s="12" t="s">
        <v>20</v>
      </c>
      <c r="B19" s="14" t="s">
        <v>21</v>
      </c>
      <c r="C19" s="19">
        <v>141</v>
      </c>
      <c r="D19" s="19">
        <v>470.2</v>
      </c>
    </row>
    <row r="20" spans="1:4" ht="163.5" customHeight="1" thickBot="1" x14ac:dyDescent="0.25">
      <c r="A20" s="12" t="s">
        <v>130</v>
      </c>
      <c r="B20" s="14" t="s">
        <v>122</v>
      </c>
      <c r="C20" s="19">
        <v>0</v>
      </c>
      <c r="D20" s="19">
        <v>-24.9</v>
      </c>
    </row>
    <row r="21" spans="1:4" ht="78" customHeight="1" thickBot="1" x14ac:dyDescent="0.25">
      <c r="A21" s="12" t="s">
        <v>131</v>
      </c>
      <c r="B21" s="14" t="s">
        <v>123</v>
      </c>
      <c r="C21" s="19">
        <v>0</v>
      </c>
      <c r="D21" s="19">
        <v>1421.2</v>
      </c>
    </row>
    <row r="22" spans="1:4" ht="82.5" customHeight="1" thickBot="1" x14ac:dyDescent="0.25">
      <c r="A22" s="12" t="s">
        <v>132</v>
      </c>
      <c r="B22" s="14" t="s">
        <v>124</v>
      </c>
      <c r="C22" s="19">
        <v>0</v>
      </c>
      <c r="D22" s="19">
        <v>46.8</v>
      </c>
    </row>
    <row r="23" spans="1:4" s="21" customFormat="1" ht="50.25" customHeight="1" thickBot="1" x14ac:dyDescent="0.25">
      <c r="A23" s="23" t="s">
        <v>22</v>
      </c>
      <c r="B23" s="24" t="s">
        <v>5</v>
      </c>
      <c r="C23" s="25">
        <f>C24</f>
        <v>8875</v>
      </c>
      <c r="D23" s="25">
        <f>D24</f>
        <v>4091.3999999999992</v>
      </c>
    </row>
    <row r="24" spans="1:4" s="21" customFormat="1" ht="41.25" customHeight="1" thickBot="1" x14ac:dyDescent="0.25">
      <c r="A24" s="20" t="s">
        <v>23</v>
      </c>
      <c r="B24" s="26" t="s">
        <v>6</v>
      </c>
      <c r="C24" s="22">
        <f>SUM(C25:C28)</f>
        <v>8875</v>
      </c>
      <c r="D24" s="22">
        <f>SUM(D25:D28)</f>
        <v>4091.3999999999992</v>
      </c>
    </row>
    <row r="25" spans="1:4" s="21" customFormat="1" ht="83.25" customHeight="1" thickBot="1" x14ac:dyDescent="0.25">
      <c r="A25" s="20" t="s">
        <v>24</v>
      </c>
      <c r="B25" s="26" t="s">
        <v>25</v>
      </c>
      <c r="C25" s="22">
        <v>4083</v>
      </c>
      <c r="D25" s="22">
        <v>2090</v>
      </c>
    </row>
    <row r="26" spans="1:4" s="21" customFormat="1" ht="95.25" thickBot="1" x14ac:dyDescent="0.25">
      <c r="A26" s="20" t="s">
        <v>26</v>
      </c>
      <c r="B26" s="26" t="s">
        <v>27</v>
      </c>
      <c r="C26" s="22">
        <v>44</v>
      </c>
      <c r="D26" s="22">
        <v>12.1</v>
      </c>
    </row>
    <row r="27" spans="1:4" s="21" customFormat="1" ht="79.5" thickBot="1" x14ac:dyDescent="0.25">
      <c r="A27" s="20" t="s">
        <v>28</v>
      </c>
      <c r="B27" s="26" t="s">
        <v>29</v>
      </c>
      <c r="C27" s="22">
        <v>4740</v>
      </c>
      <c r="D27" s="22">
        <v>2260.6999999999998</v>
      </c>
    </row>
    <row r="28" spans="1:4" s="21" customFormat="1" ht="79.5" thickBot="1" x14ac:dyDescent="0.25">
      <c r="A28" s="20" t="s">
        <v>30</v>
      </c>
      <c r="B28" s="26" t="s">
        <v>31</v>
      </c>
      <c r="C28" s="22">
        <v>8</v>
      </c>
      <c r="D28" s="22">
        <v>-271.39999999999998</v>
      </c>
    </row>
    <row r="29" spans="1:4" s="21" customFormat="1" ht="16.5" thickBot="1" x14ac:dyDescent="0.25">
      <c r="A29" s="23" t="s">
        <v>32</v>
      </c>
      <c r="B29" s="24" t="s">
        <v>33</v>
      </c>
      <c r="C29" s="25">
        <f>C30+C34+C35</f>
        <v>5346</v>
      </c>
      <c r="D29" s="25">
        <f>D30+D33+D34+D35</f>
        <v>2971.6</v>
      </c>
    </row>
    <row r="30" spans="1:4" s="21" customFormat="1" ht="32.25" thickBot="1" x14ac:dyDescent="0.25">
      <c r="A30" s="20" t="s">
        <v>34</v>
      </c>
      <c r="B30" s="26" t="s">
        <v>14</v>
      </c>
      <c r="C30" s="22">
        <f>C31+C32</f>
        <v>4943</v>
      </c>
      <c r="D30" s="22">
        <f>D31+D32</f>
        <v>2742.5</v>
      </c>
    </row>
    <row r="31" spans="1:4" s="21" customFormat="1" ht="32.25" thickBot="1" x14ac:dyDescent="0.25">
      <c r="A31" s="20" t="s">
        <v>35</v>
      </c>
      <c r="B31" s="27" t="s">
        <v>7</v>
      </c>
      <c r="C31" s="22">
        <v>3121</v>
      </c>
      <c r="D31" s="22">
        <v>1887.8</v>
      </c>
    </row>
    <row r="32" spans="1:4" s="21" customFormat="1" ht="48" thickBot="1" x14ac:dyDescent="0.25">
      <c r="A32" s="20" t="s">
        <v>36</v>
      </c>
      <c r="B32" s="27" t="s">
        <v>37</v>
      </c>
      <c r="C32" s="22">
        <v>1822</v>
      </c>
      <c r="D32" s="22">
        <v>854.7</v>
      </c>
    </row>
    <row r="33" spans="1:4" s="21" customFormat="1" ht="63.75" thickBot="1" x14ac:dyDescent="0.25">
      <c r="A33" s="20" t="s">
        <v>118</v>
      </c>
      <c r="B33" s="27" t="s">
        <v>120</v>
      </c>
      <c r="C33" s="22"/>
      <c r="D33" s="22">
        <v>0.5</v>
      </c>
    </row>
    <row r="34" spans="1:4" s="21" customFormat="1" ht="16.5" thickBot="1" x14ac:dyDescent="0.25">
      <c r="A34" s="20" t="s">
        <v>38</v>
      </c>
      <c r="B34" s="27" t="s">
        <v>39</v>
      </c>
      <c r="C34" s="22">
        <v>10</v>
      </c>
      <c r="D34" s="22">
        <v>16.7</v>
      </c>
    </row>
    <row r="35" spans="1:4" s="21" customFormat="1" ht="48" thickBot="1" x14ac:dyDescent="0.25">
      <c r="A35" s="20" t="s">
        <v>63</v>
      </c>
      <c r="B35" s="28" t="s">
        <v>57</v>
      </c>
      <c r="C35" s="22">
        <v>393</v>
      </c>
      <c r="D35" s="22">
        <v>211.9</v>
      </c>
    </row>
    <row r="36" spans="1:4" s="21" customFormat="1" ht="16.5" thickBot="1" x14ac:dyDescent="0.25">
      <c r="A36" s="20" t="s">
        <v>55</v>
      </c>
      <c r="B36" s="29" t="s">
        <v>56</v>
      </c>
      <c r="C36" s="30">
        <f>SUM(C37:C39)</f>
        <v>3109</v>
      </c>
      <c r="D36" s="30">
        <f>SUM(D37:D39)</f>
        <v>420.2</v>
      </c>
    </row>
    <row r="37" spans="1:4" s="21" customFormat="1" ht="54" customHeight="1" thickBot="1" x14ac:dyDescent="0.25">
      <c r="A37" s="20" t="s">
        <v>64</v>
      </c>
      <c r="B37" s="31" t="s">
        <v>58</v>
      </c>
      <c r="C37" s="32">
        <v>1615</v>
      </c>
      <c r="D37" s="22">
        <v>120.8</v>
      </c>
    </row>
    <row r="38" spans="1:4" s="21" customFormat="1" ht="48" thickBot="1" x14ac:dyDescent="0.25">
      <c r="A38" s="20" t="s">
        <v>65</v>
      </c>
      <c r="B38" s="33" t="s">
        <v>59</v>
      </c>
      <c r="C38" s="22">
        <v>530</v>
      </c>
      <c r="D38" s="22">
        <v>237.5</v>
      </c>
    </row>
    <row r="39" spans="1:4" s="21" customFormat="1" ht="49.5" customHeight="1" thickBot="1" x14ac:dyDescent="0.25">
      <c r="A39" s="34" t="s">
        <v>66</v>
      </c>
      <c r="B39" s="35" t="s">
        <v>60</v>
      </c>
      <c r="C39" s="22">
        <v>964</v>
      </c>
      <c r="D39" s="22">
        <v>61.9</v>
      </c>
    </row>
    <row r="40" spans="1:4" s="21" customFormat="1" ht="19.5" customHeight="1" thickBot="1" x14ac:dyDescent="0.25">
      <c r="A40" s="20" t="s">
        <v>40</v>
      </c>
      <c r="B40" s="36" t="s">
        <v>41</v>
      </c>
      <c r="C40" s="30">
        <v>408</v>
      </c>
      <c r="D40" s="30">
        <v>527.4</v>
      </c>
    </row>
    <row r="41" spans="1:4" s="21" customFormat="1" ht="54" customHeight="1" thickBot="1" x14ac:dyDescent="0.25">
      <c r="A41" s="20" t="s">
        <v>42</v>
      </c>
      <c r="B41" s="37" t="s">
        <v>43</v>
      </c>
      <c r="C41" s="30">
        <f>C42+C43+C44</f>
        <v>2158</v>
      </c>
      <c r="D41" s="30">
        <f>D42+D43+D44</f>
        <v>997.7</v>
      </c>
    </row>
    <row r="42" spans="1:4" s="21" customFormat="1" ht="95.25" thickBot="1" x14ac:dyDescent="0.25">
      <c r="A42" s="20" t="s">
        <v>62</v>
      </c>
      <c r="B42" s="28" t="s">
        <v>61</v>
      </c>
      <c r="C42" s="22">
        <v>1300</v>
      </c>
      <c r="D42" s="22">
        <v>634.1</v>
      </c>
    </row>
    <row r="43" spans="1:4" s="21" customFormat="1" ht="87" customHeight="1" thickBot="1" x14ac:dyDescent="0.25">
      <c r="A43" s="20" t="s">
        <v>95</v>
      </c>
      <c r="B43" s="28" t="s">
        <v>67</v>
      </c>
      <c r="C43" s="22">
        <v>508</v>
      </c>
      <c r="D43" s="22">
        <v>193</v>
      </c>
    </row>
    <row r="44" spans="1:4" s="21" customFormat="1" ht="84.75" customHeight="1" thickBot="1" x14ac:dyDescent="0.25">
      <c r="A44" s="20" t="s">
        <v>96</v>
      </c>
      <c r="B44" s="28" t="s">
        <v>68</v>
      </c>
      <c r="C44" s="22">
        <v>350</v>
      </c>
      <c r="D44" s="22">
        <v>170.6</v>
      </c>
    </row>
    <row r="45" spans="1:4" s="21" customFormat="1" ht="32.25" thickBot="1" x14ac:dyDescent="0.25">
      <c r="A45" s="23" t="s">
        <v>44</v>
      </c>
      <c r="B45" s="24" t="s">
        <v>45</v>
      </c>
      <c r="C45" s="25">
        <f>C46</f>
        <v>176</v>
      </c>
      <c r="D45" s="25">
        <f>D46</f>
        <v>70.599999999999994</v>
      </c>
    </row>
    <row r="46" spans="1:4" s="21" customFormat="1" ht="16.5" thickBot="1" x14ac:dyDescent="0.25">
      <c r="A46" s="20" t="s">
        <v>46</v>
      </c>
      <c r="B46" s="27" t="s">
        <v>8</v>
      </c>
      <c r="C46" s="22">
        <v>176</v>
      </c>
      <c r="D46" s="22">
        <v>70.599999999999994</v>
      </c>
    </row>
    <row r="47" spans="1:4" s="21" customFormat="1" ht="34.5" customHeight="1" thickBot="1" x14ac:dyDescent="0.25">
      <c r="A47" s="20" t="s">
        <v>47</v>
      </c>
      <c r="B47" s="37" t="s">
        <v>48</v>
      </c>
      <c r="C47" s="30">
        <f>C48</f>
        <v>72</v>
      </c>
      <c r="D47" s="30">
        <f>D48</f>
        <v>436.2</v>
      </c>
    </row>
    <row r="48" spans="1:4" s="21" customFormat="1" ht="50.25" customHeight="1" thickBot="1" x14ac:dyDescent="0.25">
      <c r="A48" s="20" t="s">
        <v>70</v>
      </c>
      <c r="B48" s="27" t="s">
        <v>69</v>
      </c>
      <c r="C48" s="22">
        <v>72</v>
      </c>
      <c r="D48" s="22">
        <v>436.2</v>
      </c>
    </row>
    <row r="49" spans="1:11" s="21" customFormat="1" ht="32.25" thickBot="1" x14ac:dyDescent="0.25">
      <c r="A49" s="20" t="s">
        <v>49</v>
      </c>
      <c r="B49" s="37" t="s">
        <v>9</v>
      </c>
      <c r="C49" s="30">
        <f>C50+C51</f>
        <v>1028</v>
      </c>
      <c r="D49" s="30">
        <f>D50+D51</f>
        <v>1796.9</v>
      </c>
    </row>
    <row r="50" spans="1:11" s="21" customFormat="1" ht="94.5" customHeight="1" thickBot="1" x14ac:dyDescent="0.25">
      <c r="A50" s="20" t="s">
        <v>72</v>
      </c>
      <c r="B50" s="27" t="s">
        <v>71</v>
      </c>
      <c r="C50" s="22">
        <v>342</v>
      </c>
      <c r="D50" s="22">
        <v>1186.9000000000001</v>
      </c>
      <c r="I50" s="38"/>
      <c r="J50" s="38"/>
      <c r="K50" s="38"/>
    </row>
    <row r="51" spans="1:11" s="21" customFormat="1" ht="48" thickBot="1" x14ac:dyDescent="0.25">
      <c r="A51" s="20" t="s">
        <v>74</v>
      </c>
      <c r="B51" s="28" t="s">
        <v>73</v>
      </c>
      <c r="C51" s="22">
        <v>686</v>
      </c>
      <c r="D51" s="22">
        <v>610</v>
      </c>
    </row>
    <row r="52" spans="1:11" s="21" customFormat="1" ht="18.75" customHeight="1" thickBot="1" x14ac:dyDescent="0.25">
      <c r="A52" s="51" t="s">
        <v>138</v>
      </c>
      <c r="B52" s="37" t="s">
        <v>10</v>
      </c>
      <c r="C52" s="30">
        <v>244</v>
      </c>
      <c r="D52" s="30">
        <v>144.30000000000001</v>
      </c>
    </row>
    <row r="53" spans="1:11" s="21" customFormat="1" ht="18.75" customHeight="1" thickBot="1" x14ac:dyDescent="0.25">
      <c r="A53" s="23" t="s">
        <v>50</v>
      </c>
      <c r="B53" s="39" t="s">
        <v>51</v>
      </c>
      <c r="C53" s="47">
        <f>C54+C58+C68+C75+C77+C78</f>
        <v>502682.59999999992</v>
      </c>
      <c r="D53" s="47">
        <f>D54+D58+D68+D75+D77+D78</f>
        <v>166519.80000000002</v>
      </c>
      <c r="E53" s="25" t="e">
        <f>E54+E58+E68+#REF!+#REF!+#REF!</f>
        <v>#REF!</v>
      </c>
      <c r="F53" s="25" t="e">
        <f>F54+F58+F68+#REF!+#REF!+#REF!</f>
        <v>#REF!</v>
      </c>
      <c r="G53" s="25" t="e">
        <f>G54+G58+G68+#REF!+#REF!+#REF!</f>
        <v>#REF!</v>
      </c>
      <c r="H53" s="25" t="e">
        <f>H54+H58+H68+#REF!+#REF!+#REF!</f>
        <v>#REF!</v>
      </c>
    </row>
    <row r="54" spans="1:11" s="21" customFormat="1" ht="32.25" thickBot="1" x14ac:dyDescent="0.25">
      <c r="A54" s="20" t="s">
        <v>12</v>
      </c>
      <c r="B54" s="27" t="s">
        <v>52</v>
      </c>
      <c r="C54" s="48">
        <f>C55+C56+C57</f>
        <v>133478.5</v>
      </c>
      <c r="D54" s="48">
        <f t="shared" ref="D54" si="0">D55+D56+D57</f>
        <v>64209.599999999999</v>
      </c>
    </row>
    <row r="55" spans="1:11" s="21" customFormat="1" ht="49.5" customHeight="1" thickBot="1" x14ac:dyDescent="0.25">
      <c r="A55" s="20" t="s">
        <v>75</v>
      </c>
      <c r="B55" s="27" t="s">
        <v>78</v>
      </c>
      <c r="C55" s="48">
        <v>51911.199999999997</v>
      </c>
      <c r="D55" s="48">
        <v>23189.5</v>
      </c>
    </row>
    <row r="56" spans="1:11" s="21" customFormat="1" ht="33" customHeight="1" thickBot="1" x14ac:dyDescent="0.25">
      <c r="A56" s="20" t="s">
        <v>101</v>
      </c>
      <c r="B56" s="27" t="s">
        <v>102</v>
      </c>
      <c r="C56" s="48">
        <v>25200</v>
      </c>
      <c r="D56" s="48">
        <v>13000</v>
      </c>
    </row>
    <row r="57" spans="1:11" s="21" customFormat="1" ht="52.5" customHeight="1" thickBot="1" x14ac:dyDescent="0.25">
      <c r="A57" s="20" t="s">
        <v>76</v>
      </c>
      <c r="B57" s="27" t="s">
        <v>77</v>
      </c>
      <c r="C57" s="48">
        <v>56367.3</v>
      </c>
      <c r="D57" s="48">
        <v>28020.1</v>
      </c>
    </row>
    <row r="58" spans="1:11" s="21" customFormat="1" ht="36.75" customHeight="1" thickBot="1" x14ac:dyDescent="0.25">
      <c r="A58" s="20" t="s">
        <v>53</v>
      </c>
      <c r="B58" s="27" t="s">
        <v>11</v>
      </c>
      <c r="C58" s="48">
        <f>C59+C60+C61+C62+C63+C64+C65+C66+C67+0.1</f>
        <v>269152.39999999997</v>
      </c>
      <c r="D58" s="48">
        <f>D59+D60+D61+D62+D63+D64+D65+D66+D67</f>
        <v>42605.100000000006</v>
      </c>
      <c r="I58" s="40"/>
    </row>
    <row r="59" spans="1:11" s="21" customFormat="1" ht="52.5" customHeight="1" thickBot="1" x14ac:dyDescent="0.25">
      <c r="A59" s="20" t="s">
        <v>112</v>
      </c>
      <c r="B59" s="27" t="s">
        <v>111</v>
      </c>
      <c r="C59" s="48">
        <v>96944.7</v>
      </c>
      <c r="D59" s="48">
        <v>16146.9</v>
      </c>
      <c r="E59" s="21">
        <v>94184700</v>
      </c>
      <c r="I59" s="40"/>
    </row>
    <row r="60" spans="1:11" s="21" customFormat="1" ht="120" customHeight="1" thickBot="1" x14ac:dyDescent="0.25">
      <c r="A60" s="20" t="s">
        <v>114</v>
      </c>
      <c r="B60" s="27" t="s">
        <v>116</v>
      </c>
      <c r="C60" s="48">
        <v>1883.1</v>
      </c>
      <c r="D60" s="48">
        <v>1413.6</v>
      </c>
      <c r="I60" s="40"/>
    </row>
    <row r="61" spans="1:11" s="21" customFormat="1" ht="110.25" customHeight="1" thickBot="1" x14ac:dyDescent="0.25">
      <c r="A61" s="20" t="s">
        <v>115</v>
      </c>
      <c r="B61" s="27" t="s">
        <v>113</v>
      </c>
      <c r="C61" s="48">
        <v>7066.9</v>
      </c>
      <c r="D61" s="48">
        <v>1406.4</v>
      </c>
      <c r="I61" s="40"/>
    </row>
    <row r="62" spans="1:11" s="21" customFormat="1" ht="115.5" customHeight="1" thickBot="1" x14ac:dyDescent="0.25">
      <c r="A62" s="20" t="s">
        <v>105</v>
      </c>
      <c r="B62" s="27" t="s">
        <v>104</v>
      </c>
      <c r="C62" s="48">
        <v>2213.6999999999998</v>
      </c>
      <c r="D62" s="48">
        <v>1126.4000000000001</v>
      </c>
      <c r="I62" s="40"/>
    </row>
    <row r="63" spans="1:11" s="21" customFormat="1" ht="69.75" customHeight="1" thickBot="1" x14ac:dyDescent="0.25">
      <c r="A63" s="20" t="s">
        <v>79</v>
      </c>
      <c r="B63" s="27" t="s">
        <v>103</v>
      </c>
      <c r="C63" s="48">
        <v>2099</v>
      </c>
      <c r="D63" s="48">
        <v>1152.8</v>
      </c>
      <c r="I63" s="40"/>
    </row>
    <row r="64" spans="1:11" s="41" customFormat="1" ht="46.5" customHeight="1" thickBot="1" x14ac:dyDescent="0.25">
      <c r="A64" s="20" t="s">
        <v>81</v>
      </c>
      <c r="B64" s="27" t="s">
        <v>80</v>
      </c>
      <c r="C64" s="48">
        <v>447.7</v>
      </c>
      <c r="D64" s="48">
        <v>447.7</v>
      </c>
      <c r="E64" s="21"/>
      <c r="F64" s="21"/>
      <c r="G64" s="21"/>
      <c r="H64" s="21"/>
    </row>
    <row r="65" spans="1:8" s="41" customFormat="1" ht="51.75" customHeight="1" thickBot="1" x14ac:dyDescent="0.25">
      <c r="A65" s="20" t="s">
        <v>83</v>
      </c>
      <c r="B65" s="27" t="s">
        <v>82</v>
      </c>
      <c r="C65" s="48">
        <v>1114.9000000000001</v>
      </c>
      <c r="D65" s="48">
        <v>0</v>
      </c>
      <c r="E65" s="21"/>
      <c r="F65" s="21"/>
      <c r="G65" s="21"/>
      <c r="H65" s="21"/>
    </row>
    <row r="66" spans="1:8" s="21" customFormat="1" ht="36.75" customHeight="1" thickBot="1" x14ac:dyDescent="0.25">
      <c r="A66" s="20" t="s">
        <v>84</v>
      </c>
      <c r="B66" s="27" t="s">
        <v>106</v>
      </c>
      <c r="C66" s="48">
        <v>4348.7</v>
      </c>
      <c r="D66" s="48">
        <v>4348.7</v>
      </c>
      <c r="E66" s="41"/>
      <c r="F66" s="41"/>
      <c r="G66" s="41"/>
      <c r="H66" s="41"/>
    </row>
    <row r="67" spans="1:8" s="21" customFormat="1" ht="21.75" customHeight="1" thickBot="1" x14ac:dyDescent="0.25">
      <c r="A67" s="23" t="s">
        <v>86</v>
      </c>
      <c r="B67" s="42" t="s">
        <v>85</v>
      </c>
      <c r="C67" s="49">
        <v>153033.60000000001</v>
      </c>
      <c r="D67" s="49">
        <v>16562.599999999999</v>
      </c>
      <c r="E67" s="41"/>
      <c r="F67" s="41"/>
      <c r="G67" s="41"/>
      <c r="H67" s="41"/>
    </row>
    <row r="68" spans="1:8" s="21" customFormat="1" ht="32.25" thickBot="1" x14ac:dyDescent="0.25">
      <c r="A68" s="20" t="s">
        <v>13</v>
      </c>
      <c r="B68" s="27" t="s">
        <v>54</v>
      </c>
      <c r="C68" s="48">
        <f>C69+C70+C71+C74+C73+C72</f>
        <v>97267.599999999991</v>
      </c>
      <c r="D68" s="48">
        <f t="shared" ref="D68" si="1">D69+D70+D71+D74+D73+D72</f>
        <v>58980.100000000006</v>
      </c>
      <c r="E68" s="41"/>
      <c r="F68" s="41"/>
      <c r="G68" s="41"/>
      <c r="H68" s="41"/>
    </row>
    <row r="69" spans="1:8" s="21" customFormat="1" ht="48" thickBot="1" x14ac:dyDescent="0.25">
      <c r="A69" s="20" t="s">
        <v>88</v>
      </c>
      <c r="B69" s="27" t="s">
        <v>87</v>
      </c>
      <c r="C69" s="48">
        <v>86447.2</v>
      </c>
      <c r="D69" s="48">
        <v>53437.8</v>
      </c>
    </row>
    <row r="70" spans="1:8" s="21" customFormat="1" ht="63.75" thickBot="1" x14ac:dyDescent="0.25">
      <c r="A70" s="20" t="s">
        <v>94</v>
      </c>
      <c r="B70" s="27" t="s">
        <v>93</v>
      </c>
      <c r="C70" s="48">
        <v>400.3</v>
      </c>
      <c r="D70" s="48">
        <v>167.4</v>
      </c>
    </row>
    <row r="71" spans="1:8" s="21" customFormat="1" ht="73.5" customHeight="1" thickBot="1" x14ac:dyDescent="0.25">
      <c r="A71" s="20" t="s">
        <v>89</v>
      </c>
      <c r="B71" s="27" t="s">
        <v>90</v>
      </c>
      <c r="C71" s="48">
        <v>1.7</v>
      </c>
      <c r="D71" s="48">
        <v>0</v>
      </c>
    </row>
    <row r="72" spans="1:8" s="21" customFormat="1" ht="79.5" thickBot="1" x14ac:dyDescent="0.25">
      <c r="A72" s="20" t="s">
        <v>99</v>
      </c>
      <c r="B72" s="27" t="s">
        <v>100</v>
      </c>
      <c r="C72" s="48">
        <v>469.7</v>
      </c>
      <c r="D72" s="48">
        <v>469.7</v>
      </c>
    </row>
    <row r="73" spans="1:8" s="21" customFormat="1" ht="48" thickBot="1" x14ac:dyDescent="0.25">
      <c r="A73" s="20" t="s">
        <v>97</v>
      </c>
      <c r="B73" s="27" t="s">
        <v>98</v>
      </c>
      <c r="C73" s="48">
        <v>8537.5</v>
      </c>
      <c r="D73" s="48">
        <v>4222.3999999999996</v>
      </c>
    </row>
    <row r="74" spans="1:8" s="21" customFormat="1" ht="34.5" customHeight="1" thickBot="1" x14ac:dyDescent="0.25">
      <c r="A74" s="20" t="s">
        <v>92</v>
      </c>
      <c r="B74" s="27" t="s">
        <v>91</v>
      </c>
      <c r="C74" s="48">
        <v>1411.2</v>
      </c>
      <c r="D74" s="48">
        <v>682.8</v>
      </c>
    </row>
    <row r="75" spans="1:8" s="21" customFormat="1" ht="28.5" customHeight="1" thickBot="1" x14ac:dyDescent="0.25">
      <c r="A75" s="20" t="s">
        <v>107</v>
      </c>
      <c r="B75" s="27" t="s">
        <v>110</v>
      </c>
      <c r="C75" s="48">
        <f>C76</f>
        <v>52.1</v>
      </c>
      <c r="D75" s="48">
        <f>D76</f>
        <v>52.1</v>
      </c>
    </row>
    <row r="76" spans="1:8" s="21" customFormat="1" ht="36" customHeight="1" thickBot="1" x14ac:dyDescent="0.25">
      <c r="A76" s="44" t="s">
        <v>108</v>
      </c>
      <c r="B76" s="45" t="s">
        <v>109</v>
      </c>
      <c r="C76" s="50">
        <v>52.1</v>
      </c>
      <c r="D76" s="50">
        <v>52.1</v>
      </c>
    </row>
    <row r="77" spans="1:8" s="21" customFormat="1" ht="44.25" customHeight="1" thickBot="1" x14ac:dyDescent="0.25">
      <c r="A77" s="52" t="s">
        <v>140</v>
      </c>
      <c r="B77" s="45" t="s">
        <v>139</v>
      </c>
      <c r="C77" s="50">
        <v>519.4</v>
      </c>
      <c r="D77" s="50">
        <v>0</v>
      </c>
    </row>
    <row r="78" spans="1:8" s="21" customFormat="1" ht="42.75" customHeight="1" thickBot="1" x14ac:dyDescent="0.25">
      <c r="A78" s="52" t="s">
        <v>142</v>
      </c>
      <c r="B78" s="45" t="s">
        <v>141</v>
      </c>
      <c r="C78" s="50">
        <v>2212.6</v>
      </c>
      <c r="D78" s="50">
        <v>672.9</v>
      </c>
    </row>
    <row r="79" spans="1:8" s="21" customFormat="1" ht="92.25" customHeight="1" thickBot="1" x14ac:dyDescent="0.25">
      <c r="A79" s="44" t="s">
        <v>127</v>
      </c>
      <c r="B79" s="45" t="s">
        <v>125</v>
      </c>
      <c r="C79" s="50">
        <v>0</v>
      </c>
      <c r="D79" s="50">
        <v>0</v>
      </c>
    </row>
    <row r="80" spans="1:8" s="21" customFormat="1" ht="55.5" customHeight="1" thickBot="1" x14ac:dyDescent="0.25">
      <c r="A80" s="44" t="s">
        <v>128</v>
      </c>
      <c r="B80" s="45" t="s">
        <v>126</v>
      </c>
      <c r="C80" s="50">
        <v>0</v>
      </c>
      <c r="D80" s="50">
        <v>0</v>
      </c>
    </row>
    <row r="81" spans="1:10" s="21" customFormat="1" ht="16.5" thickBot="1" x14ac:dyDescent="0.25">
      <c r="A81" s="44"/>
      <c r="B81" s="43" t="s">
        <v>1</v>
      </c>
      <c r="C81" s="46">
        <f>C13+C53</f>
        <v>598024.49999999988</v>
      </c>
      <c r="D81" s="46">
        <f>D13+D53</f>
        <v>214604.6</v>
      </c>
    </row>
    <row r="82" spans="1:10" x14ac:dyDescent="0.2">
      <c r="I82" s="3"/>
      <c r="J82" s="3"/>
    </row>
    <row r="84" spans="1:10" x14ac:dyDescent="0.2">
      <c r="E84" s="3"/>
      <c r="F84" s="3"/>
      <c r="G84" s="3"/>
      <c r="H84" s="3"/>
    </row>
    <row r="85" spans="1:10" x14ac:dyDescent="0.2">
      <c r="E85" s="3"/>
      <c r="F85" s="3"/>
      <c r="G85" s="3"/>
      <c r="H85" s="3"/>
    </row>
  </sheetData>
  <sheetProtection selectLockedCells="1" selectUnlockedCells="1"/>
  <mergeCells count="9">
    <mergeCell ref="C1:E1"/>
    <mergeCell ref="C3:E3"/>
    <mergeCell ref="C7:D7"/>
    <mergeCell ref="A8:A11"/>
    <mergeCell ref="B8:B11"/>
    <mergeCell ref="A4:H6"/>
    <mergeCell ref="C8:C11"/>
    <mergeCell ref="D8:D11"/>
    <mergeCell ref="C2:I2"/>
  </mergeCells>
  <phoneticPr fontId="5" type="noConversion"/>
  <pageMargins left="0.51181102362204722" right="0.31496062992125984" top="0.74803149606299213" bottom="0.74803149606299213" header="0.31496062992125984" footer="0.31496062992125984"/>
  <pageSetup paperSize="9" scale="75" firstPageNumber="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Мария</dc:creator>
  <cp:lastModifiedBy>User</cp:lastModifiedBy>
  <cp:lastPrinted>2024-08-01T08:21:39Z</cp:lastPrinted>
  <dcterms:created xsi:type="dcterms:W3CDTF">2020-12-23T11:18:27Z</dcterms:created>
  <dcterms:modified xsi:type="dcterms:W3CDTF">2024-08-01T08:21:42Z</dcterms:modified>
</cp:coreProperties>
</file>