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79" i="1" l="1"/>
  <c r="I179" i="1"/>
  <c r="J179" i="1"/>
  <c r="K179" i="1"/>
  <c r="L179" i="1"/>
  <c r="M179" i="1"/>
  <c r="G179" i="1"/>
  <c r="L391" i="1" l="1"/>
  <c r="H381" i="1"/>
  <c r="I381" i="1"/>
  <c r="J381" i="1"/>
  <c r="K381" i="1"/>
  <c r="M381" i="1"/>
  <c r="M382" i="1"/>
  <c r="L382" i="1"/>
  <c r="G382" i="1"/>
  <c r="G265" i="1" l="1"/>
  <c r="G234" i="1"/>
  <c r="M153" i="1"/>
  <c r="L153" i="1"/>
  <c r="G153" i="1"/>
  <c r="M129" i="1"/>
  <c r="L129" i="1"/>
  <c r="G129" i="1"/>
  <c r="H18" i="1"/>
  <c r="I18" i="1"/>
  <c r="J18" i="1"/>
  <c r="K18" i="1"/>
  <c r="L18" i="1"/>
  <c r="M18" i="1"/>
  <c r="H446" i="1" l="1"/>
  <c r="I446" i="1"/>
  <c r="J446" i="1"/>
  <c r="K446" i="1"/>
  <c r="M446" i="1"/>
  <c r="H424" i="1"/>
  <c r="I424" i="1"/>
  <c r="J424" i="1"/>
  <c r="K424" i="1"/>
  <c r="L424" i="1"/>
  <c r="M424" i="1"/>
  <c r="H462" i="1"/>
  <c r="I462" i="1"/>
  <c r="J462" i="1"/>
  <c r="K462" i="1"/>
  <c r="H463" i="1"/>
  <c r="I463" i="1"/>
  <c r="J463" i="1"/>
  <c r="K463" i="1"/>
  <c r="L463" i="1"/>
  <c r="M463" i="1"/>
  <c r="G463" i="1"/>
  <c r="H465" i="1"/>
  <c r="I465" i="1"/>
  <c r="J465" i="1"/>
  <c r="K465" i="1"/>
  <c r="L465" i="1"/>
  <c r="M465" i="1"/>
  <c r="G465" i="1"/>
  <c r="H413" i="1"/>
  <c r="I413" i="1"/>
  <c r="J413" i="1"/>
  <c r="K413" i="1"/>
  <c r="L413" i="1"/>
  <c r="M413" i="1"/>
  <c r="G413" i="1"/>
  <c r="M462" i="1" l="1"/>
  <c r="L462" i="1"/>
  <c r="G462" i="1"/>
  <c r="M456" i="1" l="1"/>
  <c r="L456" i="1"/>
  <c r="G90" i="1" l="1"/>
  <c r="G479" i="1" l="1"/>
  <c r="L479" i="1"/>
  <c r="M479" i="1"/>
  <c r="H455" i="1" l="1"/>
  <c r="I455" i="1"/>
  <c r="J455" i="1"/>
  <c r="K455" i="1"/>
  <c r="M460" i="1"/>
  <c r="L460" i="1"/>
  <c r="G460" i="1"/>
  <c r="L377" i="1" l="1"/>
  <c r="M378" i="1"/>
  <c r="M377" i="1" s="1"/>
  <c r="L378" i="1"/>
  <c r="G378" i="1"/>
  <c r="G377" i="1" s="1"/>
  <c r="H371" i="1"/>
  <c r="I371" i="1"/>
  <c r="J371" i="1"/>
  <c r="K371" i="1"/>
  <c r="L371" i="1"/>
  <c r="M371" i="1"/>
  <c r="G371" i="1"/>
  <c r="M348" i="1"/>
  <c r="L348" i="1"/>
  <c r="G348" i="1"/>
  <c r="M326" i="1"/>
  <c r="L326" i="1"/>
  <c r="G326" i="1"/>
  <c r="M338" i="1"/>
  <c r="L338" i="1"/>
  <c r="G338" i="1"/>
  <c r="M238" i="1"/>
  <c r="L238" i="1"/>
  <c r="G238" i="1"/>
  <c r="M241" i="1"/>
  <c r="L241" i="1"/>
  <c r="G241" i="1"/>
  <c r="M109" i="1"/>
  <c r="L109" i="1"/>
  <c r="G109" i="1"/>
  <c r="M68" i="1"/>
  <c r="M67" i="1" s="1"/>
  <c r="L68" i="1"/>
  <c r="L67" i="1" s="1"/>
  <c r="G68" i="1"/>
  <c r="G67" i="1" s="1"/>
  <c r="M51" i="1"/>
  <c r="L51" i="1"/>
  <c r="G51" i="1"/>
  <c r="M40" i="1"/>
  <c r="L40" i="1"/>
  <c r="G40" i="1"/>
  <c r="M25" i="1"/>
  <c r="L25" i="1"/>
  <c r="G25" i="1"/>
  <c r="M475" i="1" l="1"/>
  <c r="L475" i="1"/>
  <c r="G475" i="1"/>
  <c r="M486" i="1" l="1"/>
  <c r="M485" i="1" s="1"/>
  <c r="L486" i="1"/>
  <c r="L485" i="1" s="1"/>
  <c r="G486" i="1"/>
  <c r="G485" i="1" s="1"/>
  <c r="M477" i="1" l="1"/>
  <c r="M474" i="1" s="1"/>
  <c r="M473" i="1" s="1"/>
  <c r="L477" i="1"/>
  <c r="L474" i="1" s="1"/>
  <c r="L473" i="1" s="1"/>
  <c r="G477" i="1"/>
  <c r="G456" i="1"/>
  <c r="M458" i="1"/>
  <c r="L458" i="1"/>
  <c r="L455" i="1" s="1"/>
  <c r="L446" i="1" s="1"/>
  <c r="G458" i="1"/>
  <c r="M453" i="1"/>
  <c r="L453" i="1"/>
  <c r="G453" i="1"/>
  <c r="M451" i="1"/>
  <c r="L451" i="1"/>
  <c r="G451" i="1"/>
  <c r="M448" i="1"/>
  <c r="M447" i="1" s="1"/>
  <c r="L448" i="1"/>
  <c r="L447" i="1" s="1"/>
  <c r="G448" i="1"/>
  <c r="G447" i="1" s="1"/>
  <c r="G474" i="1" l="1"/>
  <c r="G473" i="1" s="1"/>
  <c r="M455" i="1"/>
  <c r="G455" i="1"/>
  <c r="G450" i="1"/>
  <c r="L450" i="1"/>
  <c r="M450" i="1"/>
  <c r="G446" i="1" l="1"/>
  <c r="M471" i="1"/>
  <c r="L471" i="1"/>
  <c r="G471" i="1"/>
  <c r="G408" i="1" l="1"/>
  <c r="M412" i="1"/>
  <c r="L412" i="1"/>
  <c r="G412" i="1"/>
  <c r="M394" i="1"/>
  <c r="M393" i="1" s="1"/>
  <c r="L394" i="1"/>
  <c r="L393" i="1" s="1"/>
  <c r="G394" i="1"/>
  <c r="G393" i="1" s="1"/>
  <c r="M397" i="1"/>
  <c r="M396" i="1" s="1"/>
  <c r="L397" i="1"/>
  <c r="L396" i="1" s="1"/>
  <c r="G397" i="1"/>
  <c r="G396" i="1" s="1"/>
  <c r="G391" i="1"/>
  <c r="M318" i="1"/>
  <c r="M317" i="1" s="1"/>
  <c r="L318" i="1"/>
  <c r="L317" i="1" s="1"/>
  <c r="G318" i="1"/>
  <c r="G317" i="1" s="1"/>
  <c r="M260" i="1"/>
  <c r="L260" i="1"/>
  <c r="G260" i="1"/>
  <c r="M281" i="1"/>
  <c r="M280" i="1" s="1"/>
  <c r="L281" i="1"/>
  <c r="L280" i="1" s="1"/>
  <c r="G281" i="1"/>
  <c r="G280" i="1" s="1"/>
  <c r="M249" i="1"/>
  <c r="M248" i="1" s="1"/>
  <c r="L249" i="1"/>
  <c r="L248" i="1" s="1"/>
  <c r="G249" i="1"/>
  <c r="G248" i="1" s="1"/>
  <c r="M113" i="1" l="1"/>
  <c r="L113" i="1"/>
  <c r="G113" i="1"/>
  <c r="M65" i="1"/>
  <c r="M64" i="1" s="1"/>
  <c r="L65" i="1"/>
  <c r="L64" i="1" s="1"/>
  <c r="G65" i="1"/>
  <c r="G64" i="1" s="1"/>
  <c r="M62" i="1"/>
  <c r="M61" i="1" s="1"/>
  <c r="L62" i="1"/>
  <c r="L61" i="1" s="1"/>
  <c r="G62" i="1"/>
  <c r="G61" i="1" s="1"/>
  <c r="M30" i="1"/>
  <c r="L30" i="1"/>
  <c r="G30" i="1"/>
  <c r="H360" i="1" l="1"/>
  <c r="I360" i="1"/>
  <c r="J360" i="1"/>
  <c r="K360" i="1"/>
  <c r="L360" i="1"/>
  <c r="M360" i="1"/>
  <c r="G360" i="1"/>
  <c r="H362" i="1"/>
  <c r="I362" i="1"/>
  <c r="J362" i="1"/>
  <c r="K362" i="1"/>
  <c r="L362" i="1"/>
  <c r="M362" i="1"/>
  <c r="G362" i="1"/>
  <c r="G359" i="1" l="1"/>
  <c r="G358" i="1" s="1"/>
  <c r="K359" i="1"/>
  <c r="J359" i="1"/>
  <c r="M359" i="1"/>
  <c r="M358" i="1" s="1"/>
  <c r="I359" i="1"/>
  <c r="L359" i="1"/>
  <c r="L358" i="1" s="1"/>
  <c r="H359" i="1"/>
  <c r="H385" i="1"/>
  <c r="I385" i="1"/>
  <c r="J385" i="1"/>
  <c r="K385" i="1"/>
  <c r="L385" i="1"/>
  <c r="L381" i="1" s="1"/>
  <c r="M385" i="1"/>
  <c r="G385" i="1"/>
  <c r="G381" i="1" s="1"/>
  <c r="G380" i="1" s="1"/>
  <c r="H417" i="1" l="1"/>
  <c r="I417" i="1"/>
  <c r="J417" i="1"/>
  <c r="K417" i="1"/>
  <c r="L417" i="1"/>
  <c r="M417" i="1"/>
  <c r="G417" i="1"/>
  <c r="H408" i="1"/>
  <c r="I408" i="1"/>
  <c r="J408" i="1"/>
  <c r="K408" i="1"/>
  <c r="L408" i="1"/>
  <c r="M408" i="1"/>
  <c r="M184" i="1"/>
  <c r="L184" i="1"/>
  <c r="G184" i="1"/>
  <c r="H351" i="1" l="1"/>
  <c r="H350" i="1" s="1"/>
  <c r="I351" i="1"/>
  <c r="I350" i="1" s="1"/>
  <c r="J351" i="1"/>
  <c r="J350" i="1" s="1"/>
  <c r="K351" i="1"/>
  <c r="K350" i="1" s="1"/>
  <c r="L351" i="1"/>
  <c r="L350" i="1" s="1"/>
  <c r="M351" i="1"/>
  <c r="M350" i="1" s="1"/>
  <c r="G351" i="1"/>
  <c r="G350" i="1" s="1"/>
  <c r="H340" i="1" l="1"/>
  <c r="I340" i="1"/>
  <c r="J340" i="1"/>
  <c r="K340" i="1"/>
  <c r="L340" i="1"/>
  <c r="M340" i="1"/>
  <c r="G340" i="1"/>
  <c r="H257" i="1" l="1"/>
  <c r="I257" i="1"/>
  <c r="J257" i="1"/>
  <c r="K257" i="1"/>
  <c r="L257" i="1"/>
  <c r="M257" i="1"/>
  <c r="G257" i="1"/>
  <c r="H370" i="1" l="1"/>
  <c r="H369" i="1" s="1"/>
  <c r="I370" i="1"/>
  <c r="I369" i="1" s="1"/>
  <c r="J370" i="1"/>
  <c r="J369" i="1" s="1"/>
  <c r="K370" i="1"/>
  <c r="K369" i="1" s="1"/>
  <c r="L370" i="1"/>
  <c r="M370" i="1"/>
  <c r="H382" i="1"/>
  <c r="I382" i="1"/>
  <c r="J382" i="1"/>
  <c r="K382" i="1"/>
  <c r="H173" i="1" l="1"/>
  <c r="I173" i="1"/>
  <c r="J173" i="1"/>
  <c r="K173" i="1"/>
  <c r="L173" i="1"/>
  <c r="M173" i="1"/>
  <c r="H200" i="1" l="1"/>
  <c r="I200" i="1"/>
  <c r="J200" i="1"/>
  <c r="K200" i="1"/>
  <c r="L200" i="1"/>
  <c r="M200" i="1"/>
  <c r="H192" i="1"/>
  <c r="I192" i="1"/>
  <c r="J192" i="1"/>
  <c r="K192" i="1"/>
  <c r="L192" i="1"/>
  <c r="M192" i="1"/>
  <c r="H176" i="1"/>
  <c r="I176" i="1"/>
  <c r="J176" i="1"/>
  <c r="K176" i="1"/>
  <c r="L176" i="1"/>
  <c r="M176" i="1"/>
  <c r="H157" i="1"/>
  <c r="I157" i="1"/>
  <c r="J157" i="1"/>
  <c r="K157" i="1"/>
  <c r="L157" i="1"/>
  <c r="M157" i="1"/>
  <c r="H153" i="1"/>
  <c r="I153" i="1"/>
  <c r="J153" i="1"/>
  <c r="K153" i="1"/>
  <c r="H139" i="1"/>
  <c r="I139" i="1"/>
  <c r="J139" i="1"/>
  <c r="K139" i="1"/>
  <c r="L139" i="1"/>
  <c r="M139" i="1"/>
  <c r="H133" i="1"/>
  <c r="I133" i="1"/>
  <c r="J133" i="1"/>
  <c r="K133" i="1"/>
  <c r="L133" i="1"/>
  <c r="M133" i="1"/>
  <c r="H129" i="1"/>
  <c r="I129" i="1"/>
  <c r="J129" i="1"/>
  <c r="K129" i="1"/>
  <c r="H127" i="1"/>
  <c r="I127" i="1"/>
  <c r="J127" i="1"/>
  <c r="K127" i="1"/>
  <c r="L127" i="1"/>
  <c r="M127" i="1"/>
  <c r="H105" i="1"/>
  <c r="H104" i="1" s="1"/>
  <c r="I105" i="1"/>
  <c r="I104" i="1" s="1"/>
  <c r="J105" i="1"/>
  <c r="J104" i="1" s="1"/>
  <c r="K105" i="1"/>
  <c r="K104" i="1" s="1"/>
  <c r="L105" i="1"/>
  <c r="L104" i="1" s="1"/>
  <c r="M105" i="1"/>
  <c r="M104" i="1" s="1"/>
  <c r="H102" i="1"/>
  <c r="H101" i="1" s="1"/>
  <c r="I102" i="1"/>
  <c r="I101" i="1" s="1"/>
  <c r="J102" i="1"/>
  <c r="J101" i="1" s="1"/>
  <c r="K102" i="1"/>
  <c r="K101" i="1" s="1"/>
  <c r="L102" i="1"/>
  <c r="L101" i="1" s="1"/>
  <c r="M102" i="1"/>
  <c r="M101" i="1" s="1"/>
  <c r="H90" i="1"/>
  <c r="I90" i="1"/>
  <c r="J90" i="1"/>
  <c r="K90" i="1"/>
  <c r="L90" i="1"/>
  <c r="M90" i="1"/>
  <c r="H70" i="1"/>
  <c r="I70" i="1"/>
  <c r="J70" i="1"/>
  <c r="K70" i="1"/>
  <c r="L70" i="1"/>
  <c r="M70" i="1"/>
  <c r="H58" i="1"/>
  <c r="I58" i="1"/>
  <c r="J58" i="1"/>
  <c r="K58" i="1"/>
  <c r="L58" i="1"/>
  <c r="M58" i="1"/>
  <c r="H80" i="1"/>
  <c r="I80" i="1"/>
  <c r="J80" i="1"/>
  <c r="K80" i="1"/>
  <c r="L80" i="1"/>
  <c r="M80" i="1"/>
  <c r="H293" i="1"/>
  <c r="I293" i="1"/>
  <c r="J293" i="1"/>
  <c r="K293" i="1"/>
  <c r="L293" i="1"/>
  <c r="M293" i="1"/>
  <c r="H313" i="1"/>
  <c r="I313" i="1"/>
  <c r="J313" i="1"/>
  <c r="K313" i="1"/>
  <c r="L313" i="1"/>
  <c r="M313" i="1"/>
  <c r="H334" i="1"/>
  <c r="I334" i="1"/>
  <c r="J334" i="1"/>
  <c r="K334" i="1"/>
  <c r="L334" i="1"/>
  <c r="M334" i="1"/>
  <c r="H440" i="1"/>
  <c r="I440" i="1"/>
  <c r="J440" i="1"/>
  <c r="K440" i="1"/>
  <c r="L440" i="1"/>
  <c r="M440" i="1"/>
  <c r="L126" i="1" l="1"/>
  <c r="K126" i="1"/>
  <c r="J126" i="1"/>
  <c r="M126" i="1"/>
  <c r="I126" i="1"/>
  <c r="H126" i="1"/>
  <c r="H422" i="1"/>
  <c r="I422" i="1"/>
  <c r="J422" i="1"/>
  <c r="K422" i="1"/>
  <c r="L422" i="1"/>
  <c r="M422" i="1"/>
  <c r="G422" i="1"/>
  <c r="H74" i="1" l="1"/>
  <c r="H73" i="1" s="1"/>
  <c r="I74" i="1"/>
  <c r="I73" i="1" s="1"/>
  <c r="J74" i="1"/>
  <c r="J73" i="1" s="1"/>
  <c r="K74" i="1"/>
  <c r="K73" i="1" s="1"/>
  <c r="L74" i="1"/>
  <c r="L73" i="1" s="1"/>
  <c r="M74" i="1"/>
  <c r="M73" i="1" s="1"/>
  <c r="G74" i="1"/>
  <c r="M28" i="1" l="1"/>
  <c r="M27" i="1" s="1"/>
  <c r="L28" i="1"/>
  <c r="L27" i="1" s="1"/>
  <c r="K28" i="1"/>
  <c r="K27" i="1" s="1"/>
  <c r="J28" i="1"/>
  <c r="J27" i="1" s="1"/>
  <c r="I28" i="1"/>
  <c r="I27" i="1" s="1"/>
  <c r="H28" i="1"/>
  <c r="H27" i="1" s="1"/>
  <c r="G28" i="1"/>
  <c r="G27" i="1" s="1"/>
  <c r="H43" i="1" l="1"/>
  <c r="H42" i="1" s="1"/>
  <c r="I43" i="1"/>
  <c r="I42" i="1" s="1"/>
  <c r="J43" i="1"/>
  <c r="J42" i="1" s="1"/>
  <c r="K43" i="1"/>
  <c r="K42" i="1" s="1"/>
  <c r="L43" i="1"/>
  <c r="L42" i="1" s="1"/>
  <c r="M43" i="1"/>
  <c r="M42" i="1" s="1"/>
  <c r="G43" i="1"/>
  <c r="G42" i="1" s="1"/>
  <c r="M508" i="1" l="1"/>
  <c r="M346" i="1" l="1"/>
  <c r="L508" i="1"/>
  <c r="H428" i="1"/>
  <c r="I428" i="1"/>
  <c r="J428" i="1"/>
  <c r="K428" i="1"/>
  <c r="L428" i="1"/>
  <c r="M428" i="1"/>
  <c r="G428" i="1"/>
  <c r="M246" i="1" l="1"/>
  <c r="M245" i="1" s="1"/>
  <c r="H246" i="1"/>
  <c r="H245" i="1" s="1"/>
  <c r="I246" i="1"/>
  <c r="I245" i="1" s="1"/>
  <c r="J246" i="1"/>
  <c r="J245" i="1" s="1"/>
  <c r="K246" i="1"/>
  <c r="K245" i="1" s="1"/>
  <c r="L246" i="1"/>
  <c r="L245" i="1" s="1"/>
  <c r="G246" i="1"/>
  <c r="G245" i="1" s="1"/>
  <c r="G440" i="1" l="1"/>
  <c r="H286" i="1"/>
  <c r="I286" i="1"/>
  <c r="J286" i="1"/>
  <c r="K286" i="1"/>
  <c r="L286" i="1"/>
  <c r="M286" i="1"/>
  <c r="G286" i="1"/>
  <c r="L86" i="1" l="1"/>
  <c r="M86" i="1"/>
  <c r="M83" i="1" s="1"/>
  <c r="M82" i="1" s="1"/>
  <c r="H84" i="1"/>
  <c r="I84" i="1"/>
  <c r="J84" i="1"/>
  <c r="K84" i="1"/>
  <c r="L84" i="1"/>
  <c r="L83" i="1" s="1"/>
  <c r="L82" i="1" s="1"/>
  <c r="G84" i="1"/>
  <c r="G58" i="1" l="1"/>
  <c r="G293" i="1" l="1"/>
  <c r="G105" i="1"/>
  <c r="G104" i="1" s="1"/>
  <c r="H182" i="1" l="1"/>
  <c r="I182" i="1"/>
  <c r="J182" i="1"/>
  <c r="K182" i="1"/>
  <c r="L182" i="1"/>
  <c r="M182" i="1"/>
  <c r="G182" i="1"/>
  <c r="H208" i="1" l="1"/>
  <c r="H207" i="1" s="1"/>
  <c r="H206" i="1" s="1"/>
  <c r="I208" i="1"/>
  <c r="I207" i="1" s="1"/>
  <c r="I206" i="1" s="1"/>
  <c r="J208" i="1"/>
  <c r="J207" i="1" s="1"/>
  <c r="J206" i="1" s="1"/>
  <c r="K208" i="1"/>
  <c r="K207" i="1" s="1"/>
  <c r="K206" i="1" s="1"/>
  <c r="L208" i="1"/>
  <c r="L207" i="1" s="1"/>
  <c r="L206" i="1" s="1"/>
  <c r="M208" i="1"/>
  <c r="M207" i="1" s="1"/>
  <c r="M206" i="1" s="1"/>
  <c r="G208" i="1"/>
  <c r="G207" i="1" s="1"/>
  <c r="G206" i="1" s="1"/>
  <c r="H144" i="1" l="1"/>
  <c r="I144" i="1"/>
  <c r="J144" i="1"/>
  <c r="K144" i="1"/>
  <c r="L144" i="1"/>
  <c r="M144" i="1"/>
  <c r="G144" i="1"/>
  <c r="M142" i="1"/>
  <c r="M141" i="1" s="1"/>
  <c r="H142" i="1"/>
  <c r="H141" i="1" s="1"/>
  <c r="I142" i="1"/>
  <c r="I141" i="1" s="1"/>
  <c r="J142" i="1"/>
  <c r="J141" i="1" s="1"/>
  <c r="K142" i="1"/>
  <c r="K141" i="1" s="1"/>
  <c r="L142" i="1"/>
  <c r="L141" i="1" s="1"/>
  <c r="G142" i="1"/>
  <c r="G141" i="1" l="1"/>
  <c r="H524" i="1"/>
  <c r="I524" i="1"/>
  <c r="J524" i="1"/>
  <c r="K524" i="1"/>
  <c r="L524" i="1"/>
  <c r="M524" i="1"/>
  <c r="G524" i="1"/>
  <c r="H522" i="1"/>
  <c r="I522" i="1"/>
  <c r="J522" i="1"/>
  <c r="K522" i="1"/>
  <c r="L522" i="1"/>
  <c r="M522" i="1"/>
  <c r="G522" i="1"/>
  <c r="H514" i="1" l="1"/>
  <c r="H513" i="1" s="1"/>
  <c r="I514" i="1"/>
  <c r="I513" i="1" s="1"/>
  <c r="J514" i="1"/>
  <c r="J513" i="1" s="1"/>
  <c r="K514" i="1"/>
  <c r="K513" i="1" s="1"/>
  <c r="L514" i="1"/>
  <c r="L513" i="1" s="1"/>
  <c r="M514" i="1"/>
  <c r="M513" i="1" s="1"/>
  <c r="G514" i="1"/>
  <c r="G513" i="1" s="1"/>
  <c r="G526" i="1" l="1"/>
  <c r="G521" i="1" s="1"/>
  <c r="H526" i="1" l="1"/>
  <c r="H521" i="1" s="1"/>
  <c r="I526" i="1"/>
  <c r="I521" i="1" s="1"/>
  <c r="J526" i="1"/>
  <c r="J521" i="1" s="1"/>
  <c r="K526" i="1"/>
  <c r="K521" i="1" s="1"/>
  <c r="L526" i="1"/>
  <c r="L521" i="1" s="1"/>
  <c r="M526" i="1"/>
  <c r="M521" i="1" s="1"/>
  <c r="H518" i="1"/>
  <c r="H517" i="1" s="1"/>
  <c r="I518" i="1"/>
  <c r="I517" i="1" s="1"/>
  <c r="J518" i="1"/>
  <c r="J517" i="1" s="1"/>
  <c r="K518" i="1"/>
  <c r="K517" i="1" s="1"/>
  <c r="L518" i="1"/>
  <c r="L517" i="1" s="1"/>
  <c r="M518" i="1"/>
  <c r="M517" i="1" s="1"/>
  <c r="J516" i="1" l="1"/>
  <c r="I516" i="1"/>
  <c r="M516" i="1"/>
  <c r="L516" i="1"/>
  <c r="H516" i="1"/>
  <c r="K516" i="1"/>
  <c r="H389" i="1"/>
  <c r="H388" i="1" s="1"/>
  <c r="H380" i="1" s="1"/>
  <c r="I389" i="1"/>
  <c r="I388" i="1" s="1"/>
  <c r="I380" i="1" s="1"/>
  <c r="J389" i="1"/>
  <c r="J388" i="1" s="1"/>
  <c r="J380" i="1" s="1"/>
  <c r="K389" i="1"/>
  <c r="K388" i="1" s="1"/>
  <c r="K380" i="1" s="1"/>
  <c r="L389" i="1"/>
  <c r="M389" i="1"/>
  <c r="G389" i="1"/>
  <c r="G388" i="1" s="1"/>
  <c r="G299" i="1"/>
  <c r="M388" i="1" l="1"/>
  <c r="M380" i="1" s="1"/>
  <c r="L388" i="1"/>
  <c r="L380" i="1" s="1"/>
  <c r="M302" i="1"/>
  <c r="L302" i="1"/>
  <c r="K302" i="1"/>
  <c r="J302" i="1"/>
  <c r="I302" i="1"/>
  <c r="H302" i="1"/>
  <c r="G302" i="1"/>
  <c r="M299" i="1"/>
  <c r="L299" i="1"/>
  <c r="K299" i="1"/>
  <c r="J299" i="1"/>
  <c r="I299" i="1"/>
  <c r="H299" i="1"/>
  <c r="K298" i="1" l="1"/>
  <c r="I298" i="1"/>
  <c r="J298" i="1"/>
  <c r="H298" i="1"/>
  <c r="L298" i="1"/>
  <c r="M298" i="1"/>
  <c r="G298" i="1"/>
  <c r="H306" i="1"/>
  <c r="I306" i="1"/>
  <c r="J306" i="1"/>
  <c r="K306" i="1"/>
  <c r="L306" i="1"/>
  <c r="M306" i="1"/>
  <c r="G306" i="1"/>
  <c r="H308" i="1"/>
  <c r="I308" i="1"/>
  <c r="J308" i="1"/>
  <c r="K308" i="1"/>
  <c r="L308" i="1"/>
  <c r="M308" i="1"/>
  <c r="G308" i="1"/>
  <c r="G127" i="1"/>
  <c r="H159" i="1"/>
  <c r="I159" i="1"/>
  <c r="J159" i="1"/>
  <c r="K159" i="1"/>
  <c r="L159" i="1"/>
  <c r="M159" i="1"/>
  <c r="G159" i="1"/>
  <c r="H151" i="1"/>
  <c r="I151" i="1"/>
  <c r="J151" i="1"/>
  <c r="K151" i="1"/>
  <c r="L151" i="1"/>
  <c r="M151" i="1"/>
  <c r="G151" i="1"/>
  <c r="G157" i="1"/>
  <c r="G305" i="1" l="1"/>
  <c r="G304" i="1" s="1"/>
  <c r="J305" i="1"/>
  <c r="J304" i="1" s="1"/>
  <c r="K305" i="1"/>
  <c r="K304" i="1" s="1"/>
  <c r="I305" i="1"/>
  <c r="I304" i="1" s="1"/>
  <c r="M305" i="1"/>
  <c r="M304" i="1" s="1"/>
  <c r="L305" i="1"/>
  <c r="L304" i="1" s="1"/>
  <c r="H305" i="1"/>
  <c r="H304" i="1" s="1"/>
  <c r="G126" i="1"/>
  <c r="H149" i="1"/>
  <c r="H148" i="1" s="1"/>
  <c r="I149" i="1"/>
  <c r="I148" i="1" s="1"/>
  <c r="J149" i="1"/>
  <c r="J148" i="1" s="1"/>
  <c r="K149" i="1"/>
  <c r="K148" i="1" s="1"/>
  <c r="L149" i="1"/>
  <c r="L148" i="1" s="1"/>
  <c r="M149" i="1"/>
  <c r="M148" i="1" s="1"/>
  <c r="G149" i="1"/>
  <c r="G161" i="1" l="1"/>
  <c r="G156" i="1" s="1"/>
  <c r="M375" i="1" l="1"/>
  <c r="M374" i="1" s="1"/>
  <c r="M369" i="1" s="1"/>
  <c r="L375" i="1"/>
  <c r="L374" i="1" s="1"/>
  <c r="L369" i="1" s="1"/>
  <c r="G375" i="1"/>
  <c r="G374" i="1" s="1"/>
  <c r="H421" i="1" l="1"/>
  <c r="I421" i="1"/>
  <c r="J421" i="1"/>
  <c r="K421" i="1"/>
  <c r="L421" i="1"/>
  <c r="M421" i="1"/>
  <c r="G421" i="1"/>
  <c r="G483" i="1" l="1"/>
  <c r="G482" i="1" s="1"/>
  <c r="L483" i="1"/>
  <c r="L482" i="1" s="1"/>
  <c r="M483" i="1"/>
  <c r="M482" i="1" s="1"/>
  <c r="H79" i="1" l="1"/>
  <c r="I79" i="1"/>
  <c r="J79" i="1"/>
  <c r="K79" i="1"/>
  <c r="L79" i="1"/>
  <c r="M79" i="1"/>
  <c r="G80" i="1"/>
  <c r="G79" i="1" s="1"/>
  <c r="G73" i="1"/>
  <c r="G518" i="1" l="1"/>
  <c r="G517" i="1" s="1"/>
  <c r="G516" i="1" s="1"/>
  <c r="M469" i="1" l="1"/>
  <c r="M468" i="1" s="1"/>
  <c r="M467" i="1" s="1"/>
  <c r="L469" i="1"/>
  <c r="L468" i="1" s="1"/>
  <c r="L467" i="1" s="1"/>
  <c r="G469" i="1"/>
  <c r="G468" i="1" s="1"/>
  <c r="G467" i="1" s="1"/>
  <c r="H137" i="1" l="1"/>
  <c r="I137" i="1"/>
  <c r="J137" i="1"/>
  <c r="K137" i="1"/>
  <c r="L137" i="1"/>
  <c r="M137" i="1"/>
  <c r="H135" i="1"/>
  <c r="H125" i="1" s="1"/>
  <c r="H124" i="1" s="1"/>
  <c r="I135" i="1"/>
  <c r="J135" i="1"/>
  <c r="K135" i="1"/>
  <c r="L135" i="1"/>
  <c r="M135" i="1"/>
  <c r="H254" i="1"/>
  <c r="H253" i="1" s="1"/>
  <c r="I254" i="1"/>
  <c r="I253" i="1" s="1"/>
  <c r="J254" i="1"/>
  <c r="J253" i="1" s="1"/>
  <c r="K254" i="1"/>
  <c r="K253" i="1" s="1"/>
  <c r="L254" i="1"/>
  <c r="L253" i="1" s="1"/>
  <c r="M254" i="1"/>
  <c r="M253" i="1" s="1"/>
  <c r="H236" i="1"/>
  <c r="I236" i="1"/>
  <c r="J236" i="1"/>
  <c r="K236" i="1"/>
  <c r="L236" i="1"/>
  <c r="M236" i="1"/>
  <c r="H234" i="1"/>
  <c r="I234" i="1"/>
  <c r="I233" i="1" s="1"/>
  <c r="J234" i="1"/>
  <c r="J233" i="1" s="1"/>
  <c r="K234" i="1"/>
  <c r="K233" i="1" s="1"/>
  <c r="L234" i="1"/>
  <c r="M234" i="1"/>
  <c r="M233" i="1" s="1"/>
  <c r="H204" i="1"/>
  <c r="H199" i="1" s="1"/>
  <c r="H198" i="1" s="1"/>
  <c r="I204" i="1"/>
  <c r="I199" i="1" s="1"/>
  <c r="I198" i="1" s="1"/>
  <c r="J204" i="1"/>
  <c r="J199" i="1" s="1"/>
  <c r="J198" i="1" s="1"/>
  <c r="K204" i="1"/>
  <c r="K199" i="1" s="1"/>
  <c r="K198" i="1" s="1"/>
  <c r="L204" i="1"/>
  <c r="L199" i="1" s="1"/>
  <c r="L198" i="1" s="1"/>
  <c r="M204" i="1"/>
  <c r="M199" i="1" s="1"/>
  <c r="M198" i="1" s="1"/>
  <c r="H165" i="1"/>
  <c r="I165" i="1"/>
  <c r="J165" i="1"/>
  <c r="K165" i="1"/>
  <c r="L165" i="1"/>
  <c r="M165" i="1"/>
  <c r="H161" i="1"/>
  <c r="H156" i="1" s="1"/>
  <c r="I161" i="1"/>
  <c r="I156" i="1" s="1"/>
  <c r="J161" i="1"/>
  <c r="J156" i="1" s="1"/>
  <c r="K161" i="1"/>
  <c r="K156" i="1" s="1"/>
  <c r="L161" i="1"/>
  <c r="L156" i="1" s="1"/>
  <c r="M161" i="1"/>
  <c r="M156" i="1" s="1"/>
  <c r="H96" i="1"/>
  <c r="H95" i="1" s="1"/>
  <c r="I96" i="1"/>
  <c r="I95" i="1" s="1"/>
  <c r="J96" i="1"/>
  <c r="J95" i="1" s="1"/>
  <c r="K96" i="1"/>
  <c r="K95" i="1" s="1"/>
  <c r="L96" i="1"/>
  <c r="L95" i="1" s="1"/>
  <c r="M96" i="1"/>
  <c r="M95" i="1" s="1"/>
  <c r="H93" i="1"/>
  <c r="H89" i="1" s="1"/>
  <c r="I93" i="1"/>
  <c r="I89" i="1" s="1"/>
  <c r="J93" i="1"/>
  <c r="J89" i="1" s="1"/>
  <c r="K93" i="1"/>
  <c r="K89" i="1" s="1"/>
  <c r="L93" i="1"/>
  <c r="L89" i="1" s="1"/>
  <c r="M93" i="1"/>
  <c r="M89" i="1" s="1"/>
  <c r="H86" i="1"/>
  <c r="H83" i="1" s="1"/>
  <c r="H82" i="1" s="1"/>
  <c r="I86" i="1"/>
  <c r="I83" i="1" s="1"/>
  <c r="I82" i="1" s="1"/>
  <c r="J86" i="1"/>
  <c r="J83" i="1" s="1"/>
  <c r="J82" i="1" s="1"/>
  <c r="K86" i="1"/>
  <c r="K83" i="1" s="1"/>
  <c r="K82" i="1" s="1"/>
  <c r="H77" i="1"/>
  <c r="I77" i="1"/>
  <c r="J77" i="1"/>
  <c r="K77" i="1"/>
  <c r="L77" i="1"/>
  <c r="M77" i="1"/>
  <c r="H56" i="1"/>
  <c r="H55" i="1" s="1"/>
  <c r="I56" i="1"/>
  <c r="I55" i="1" s="1"/>
  <c r="J56" i="1"/>
  <c r="J55" i="1" s="1"/>
  <c r="K56" i="1"/>
  <c r="K55" i="1" s="1"/>
  <c r="L56" i="1"/>
  <c r="L55" i="1" s="1"/>
  <c r="M56" i="1"/>
  <c r="M55" i="1" s="1"/>
  <c r="H53" i="1"/>
  <c r="H50" i="1" s="1"/>
  <c r="I53" i="1"/>
  <c r="I50" i="1" s="1"/>
  <c r="J53" i="1"/>
  <c r="J50" i="1" s="1"/>
  <c r="K53" i="1"/>
  <c r="K50" i="1" s="1"/>
  <c r="L53" i="1"/>
  <c r="L50" i="1" s="1"/>
  <c r="M53" i="1"/>
  <c r="M50" i="1" s="1"/>
  <c r="H48" i="1"/>
  <c r="I48" i="1"/>
  <c r="J48" i="1"/>
  <c r="K48" i="1"/>
  <c r="L48" i="1"/>
  <c r="M48" i="1"/>
  <c r="H46" i="1"/>
  <c r="I46" i="1"/>
  <c r="J46" i="1"/>
  <c r="J45" i="1" s="1"/>
  <c r="K46" i="1"/>
  <c r="L46" i="1"/>
  <c r="M46" i="1"/>
  <c r="H38" i="1"/>
  <c r="I38" i="1"/>
  <c r="J38" i="1"/>
  <c r="K38" i="1"/>
  <c r="L38" i="1"/>
  <c r="M38" i="1"/>
  <c r="H36" i="1"/>
  <c r="I36" i="1"/>
  <c r="J36" i="1"/>
  <c r="K36" i="1"/>
  <c r="L36" i="1"/>
  <c r="M36" i="1"/>
  <c r="H34" i="1"/>
  <c r="I34" i="1"/>
  <c r="J34" i="1"/>
  <c r="K34" i="1"/>
  <c r="L34" i="1"/>
  <c r="L33" i="1" s="1"/>
  <c r="M34" i="1"/>
  <c r="M33" i="1" s="1"/>
  <c r="H21" i="1"/>
  <c r="I21" i="1"/>
  <c r="J21" i="1"/>
  <c r="K21" i="1"/>
  <c r="L21" i="1"/>
  <c r="M21" i="1"/>
  <c r="H444" i="1"/>
  <c r="H439" i="1" s="1"/>
  <c r="H438" i="1" s="1"/>
  <c r="I444" i="1"/>
  <c r="I439" i="1" s="1"/>
  <c r="I438" i="1" s="1"/>
  <c r="J444" i="1"/>
  <c r="J439" i="1" s="1"/>
  <c r="J438" i="1" s="1"/>
  <c r="K444" i="1"/>
  <c r="K439" i="1" s="1"/>
  <c r="K438" i="1" s="1"/>
  <c r="L444" i="1"/>
  <c r="L439" i="1" s="1"/>
  <c r="L438" i="1" s="1"/>
  <c r="M444" i="1"/>
  <c r="M439" i="1" s="1"/>
  <c r="M438" i="1" s="1"/>
  <c r="G200" i="1"/>
  <c r="H502" i="1"/>
  <c r="H501" i="1" s="1"/>
  <c r="I502" i="1"/>
  <c r="I501" i="1" s="1"/>
  <c r="J502" i="1"/>
  <c r="J501" i="1" s="1"/>
  <c r="K502" i="1"/>
  <c r="K501" i="1" s="1"/>
  <c r="L502" i="1"/>
  <c r="L501" i="1" s="1"/>
  <c r="M502" i="1"/>
  <c r="M501" i="1" s="1"/>
  <c r="G502" i="1"/>
  <c r="G501" i="1" s="1"/>
  <c r="H499" i="1"/>
  <c r="H498" i="1" s="1"/>
  <c r="I499" i="1"/>
  <c r="I498" i="1" s="1"/>
  <c r="J499" i="1"/>
  <c r="J498" i="1" s="1"/>
  <c r="K499" i="1"/>
  <c r="K498" i="1" s="1"/>
  <c r="L499" i="1"/>
  <c r="L498" i="1" s="1"/>
  <c r="M499" i="1"/>
  <c r="M498" i="1" s="1"/>
  <c r="G499" i="1"/>
  <c r="G498" i="1" s="1"/>
  <c r="H496" i="1"/>
  <c r="H495" i="1" s="1"/>
  <c r="I496" i="1"/>
  <c r="I495" i="1" s="1"/>
  <c r="J496" i="1"/>
  <c r="J495" i="1" s="1"/>
  <c r="K496" i="1"/>
  <c r="K495" i="1" s="1"/>
  <c r="L496" i="1"/>
  <c r="L495" i="1" s="1"/>
  <c r="M496" i="1"/>
  <c r="M495" i="1" s="1"/>
  <c r="G496" i="1"/>
  <c r="G495" i="1" s="1"/>
  <c r="H508" i="1"/>
  <c r="I508" i="1"/>
  <c r="J508" i="1"/>
  <c r="K508" i="1"/>
  <c r="G508" i="1"/>
  <c r="H505" i="1"/>
  <c r="I505" i="1"/>
  <c r="J505" i="1"/>
  <c r="K505" i="1"/>
  <c r="L505" i="1"/>
  <c r="M505" i="1"/>
  <c r="G505" i="1"/>
  <c r="H468" i="1"/>
  <c r="H467" i="1" s="1"/>
  <c r="I468" i="1"/>
  <c r="I467" i="1" s="1"/>
  <c r="J468" i="1"/>
  <c r="J467" i="1" s="1"/>
  <c r="K468" i="1"/>
  <c r="K467" i="1" s="1"/>
  <c r="G444" i="1"/>
  <c r="L233" i="1" l="1"/>
  <c r="H233" i="1"/>
  <c r="I33" i="1"/>
  <c r="K45" i="1"/>
  <c r="H33" i="1"/>
  <c r="L125" i="1"/>
  <c r="L124" i="1" s="1"/>
  <c r="M125" i="1"/>
  <c r="M124" i="1" s="1"/>
  <c r="I125" i="1"/>
  <c r="I124" i="1" s="1"/>
  <c r="J33" i="1"/>
  <c r="L45" i="1"/>
  <c r="H45" i="1"/>
  <c r="J125" i="1"/>
  <c r="J124" i="1" s="1"/>
  <c r="K33" i="1"/>
  <c r="M45" i="1"/>
  <c r="I45" i="1"/>
  <c r="K125" i="1"/>
  <c r="K124" i="1" s="1"/>
  <c r="K504" i="1"/>
  <c r="L504" i="1"/>
  <c r="H504" i="1"/>
  <c r="J504" i="1"/>
  <c r="M504" i="1"/>
  <c r="I504" i="1"/>
  <c r="G504" i="1"/>
  <c r="G439" i="1"/>
  <c r="G438" i="1" s="1"/>
  <c r="G254" i="1"/>
  <c r="G253" i="1" s="1"/>
  <c r="H215" i="1" l="1"/>
  <c r="H214" i="1" s="1"/>
  <c r="I215" i="1"/>
  <c r="I214" i="1" s="1"/>
  <c r="J215" i="1"/>
  <c r="J214" i="1" s="1"/>
  <c r="K215" i="1"/>
  <c r="K214" i="1" s="1"/>
  <c r="L215" i="1"/>
  <c r="L214" i="1" s="1"/>
  <c r="M215" i="1"/>
  <c r="M214" i="1" s="1"/>
  <c r="G215" i="1"/>
  <c r="G214" i="1" s="1"/>
  <c r="H175" i="1" l="1"/>
  <c r="I175" i="1"/>
  <c r="J175" i="1"/>
  <c r="K175" i="1"/>
  <c r="L175" i="1"/>
  <c r="M175" i="1"/>
  <c r="H491" i="1" l="1"/>
  <c r="I491" i="1"/>
  <c r="J491" i="1"/>
  <c r="K491" i="1"/>
  <c r="L491" i="1"/>
  <c r="M491" i="1"/>
  <c r="G491" i="1"/>
  <c r="G56" i="1" l="1"/>
  <c r="H434" i="1" l="1"/>
  <c r="H433" i="1" s="1"/>
  <c r="I434" i="1"/>
  <c r="I433" i="1" s="1"/>
  <c r="J434" i="1"/>
  <c r="J433" i="1" s="1"/>
  <c r="K434" i="1"/>
  <c r="K433" i="1" s="1"/>
  <c r="L434" i="1"/>
  <c r="L433" i="1" s="1"/>
  <c r="M434" i="1"/>
  <c r="M433" i="1" s="1"/>
  <c r="G434" i="1"/>
  <c r="G433" i="1" s="1"/>
  <c r="H431" i="1"/>
  <c r="H430" i="1" s="1"/>
  <c r="I431" i="1"/>
  <c r="I430" i="1" s="1"/>
  <c r="J431" i="1"/>
  <c r="J430" i="1" s="1"/>
  <c r="K431" i="1"/>
  <c r="K430" i="1" s="1"/>
  <c r="L431" i="1"/>
  <c r="L430" i="1" s="1"/>
  <c r="M431" i="1"/>
  <c r="M430" i="1" s="1"/>
  <c r="G431" i="1"/>
  <c r="G430" i="1" s="1"/>
  <c r="H426" i="1"/>
  <c r="H425" i="1" s="1"/>
  <c r="I426" i="1"/>
  <c r="I425" i="1" s="1"/>
  <c r="J426" i="1"/>
  <c r="J425" i="1" s="1"/>
  <c r="K426" i="1"/>
  <c r="K425" i="1" s="1"/>
  <c r="L426" i="1"/>
  <c r="L425" i="1" s="1"/>
  <c r="M426" i="1"/>
  <c r="M425" i="1" s="1"/>
  <c r="G426" i="1"/>
  <c r="G425" i="1" s="1"/>
  <c r="H416" i="1"/>
  <c r="I416" i="1"/>
  <c r="J416" i="1"/>
  <c r="K416" i="1"/>
  <c r="L416" i="1"/>
  <c r="M416" i="1"/>
  <c r="G416" i="1"/>
  <c r="H407" i="1"/>
  <c r="I407" i="1"/>
  <c r="J407" i="1"/>
  <c r="K407" i="1"/>
  <c r="L407" i="1"/>
  <c r="M407" i="1"/>
  <c r="G407" i="1"/>
  <c r="H405" i="1"/>
  <c r="H404" i="1" s="1"/>
  <c r="I405" i="1"/>
  <c r="I404" i="1" s="1"/>
  <c r="J405" i="1"/>
  <c r="J404" i="1" s="1"/>
  <c r="K405" i="1"/>
  <c r="K404" i="1" s="1"/>
  <c r="L405" i="1"/>
  <c r="L404" i="1" s="1"/>
  <c r="M405" i="1"/>
  <c r="M404" i="1" s="1"/>
  <c r="G405" i="1"/>
  <c r="G404" i="1" s="1"/>
  <c r="H402" i="1"/>
  <c r="H401" i="1" s="1"/>
  <c r="I402" i="1"/>
  <c r="I401" i="1" s="1"/>
  <c r="J402" i="1"/>
  <c r="J401" i="1" s="1"/>
  <c r="K402" i="1"/>
  <c r="K401" i="1" s="1"/>
  <c r="L402" i="1"/>
  <c r="L401" i="1" s="1"/>
  <c r="M402" i="1"/>
  <c r="M401" i="1" s="1"/>
  <c r="G402" i="1"/>
  <c r="G401" i="1" s="1"/>
  <c r="G370" i="1"/>
  <c r="G369" i="1" s="1"/>
  <c r="H296" i="1"/>
  <c r="H292" i="1" s="1"/>
  <c r="H291" i="1" s="1"/>
  <c r="I296" i="1"/>
  <c r="I292" i="1" s="1"/>
  <c r="I291" i="1" s="1"/>
  <c r="J296" i="1"/>
  <c r="J292" i="1" s="1"/>
  <c r="J291" i="1" s="1"/>
  <c r="K296" i="1"/>
  <c r="K292" i="1" s="1"/>
  <c r="K291" i="1" s="1"/>
  <c r="L296" i="1"/>
  <c r="L292" i="1" s="1"/>
  <c r="L291" i="1" s="1"/>
  <c r="M296" i="1"/>
  <c r="M292" i="1" s="1"/>
  <c r="M291" i="1" s="1"/>
  <c r="G296" i="1"/>
  <c r="H289" i="1"/>
  <c r="H285" i="1" s="1"/>
  <c r="H284" i="1" s="1"/>
  <c r="I289" i="1"/>
  <c r="I285" i="1" s="1"/>
  <c r="I284" i="1" s="1"/>
  <c r="I283" i="1" s="1"/>
  <c r="J289" i="1"/>
  <c r="J285" i="1" s="1"/>
  <c r="J284" i="1" s="1"/>
  <c r="K289" i="1"/>
  <c r="K285" i="1" s="1"/>
  <c r="K284" i="1" s="1"/>
  <c r="K283" i="1" s="1"/>
  <c r="L289" i="1"/>
  <c r="L285" i="1" s="1"/>
  <c r="L284" i="1" s="1"/>
  <c r="M289" i="1"/>
  <c r="M285" i="1" s="1"/>
  <c r="M284" i="1" s="1"/>
  <c r="M283" i="1" s="1"/>
  <c r="G289" i="1"/>
  <c r="G285" i="1" s="1"/>
  <c r="G284" i="1" s="1"/>
  <c r="H355" i="1"/>
  <c r="H354" i="1" s="1"/>
  <c r="H353" i="1" s="1"/>
  <c r="I355" i="1"/>
  <c r="I354" i="1" s="1"/>
  <c r="I353" i="1" s="1"/>
  <c r="J355" i="1"/>
  <c r="J354" i="1" s="1"/>
  <c r="J353" i="1" s="1"/>
  <c r="K355" i="1"/>
  <c r="K354" i="1" s="1"/>
  <c r="K353" i="1" s="1"/>
  <c r="L355" i="1"/>
  <c r="L354" i="1" s="1"/>
  <c r="L353" i="1" s="1"/>
  <c r="M355" i="1"/>
  <c r="M354" i="1" s="1"/>
  <c r="M353" i="1" s="1"/>
  <c r="G355" i="1"/>
  <c r="G354" i="1" s="1"/>
  <c r="G353" i="1" s="1"/>
  <c r="H336" i="1"/>
  <c r="H333" i="1" s="1"/>
  <c r="I336" i="1"/>
  <c r="I333" i="1" s="1"/>
  <c r="J336" i="1"/>
  <c r="J333" i="1" s="1"/>
  <c r="K336" i="1"/>
  <c r="K333" i="1" s="1"/>
  <c r="L336" i="1"/>
  <c r="L333" i="1" s="1"/>
  <c r="M336" i="1"/>
  <c r="M333" i="1" s="1"/>
  <c r="H344" i="1"/>
  <c r="I344" i="1"/>
  <c r="J344" i="1"/>
  <c r="K344" i="1"/>
  <c r="L344" i="1"/>
  <c r="M344" i="1"/>
  <c r="M343" i="1" s="1"/>
  <c r="M342" i="1" s="1"/>
  <c r="H346" i="1"/>
  <c r="I346" i="1"/>
  <c r="J346" i="1"/>
  <c r="K346" i="1"/>
  <c r="L346" i="1"/>
  <c r="G346" i="1"/>
  <c r="G344" i="1"/>
  <c r="G336" i="1"/>
  <c r="G334" i="1"/>
  <c r="H322" i="1"/>
  <c r="I322" i="1"/>
  <c r="J322" i="1"/>
  <c r="K322" i="1"/>
  <c r="L322" i="1"/>
  <c r="M322" i="1"/>
  <c r="H324" i="1"/>
  <c r="I324" i="1"/>
  <c r="J324" i="1"/>
  <c r="K324" i="1"/>
  <c r="L324" i="1"/>
  <c r="M324" i="1"/>
  <c r="H330" i="1"/>
  <c r="I330" i="1"/>
  <c r="J330" i="1"/>
  <c r="K330" i="1"/>
  <c r="L330" i="1"/>
  <c r="M330" i="1"/>
  <c r="H328" i="1"/>
  <c r="I328" i="1"/>
  <c r="J328" i="1"/>
  <c r="K328" i="1"/>
  <c r="L328" i="1"/>
  <c r="M328" i="1"/>
  <c r="G328" i="1"/>
  <c r="G330" i="1"/>
  <c r="G324" i="1"/>
  <c r="G322" i="1"/>
  <c r="H315" i="1"/>
  <c r="H312" i="1" s="1"/>
  <c r="I315" i="1"/>
  <c r="I312" i="1" s="1"/>
  <c r="J315" i="1"/>
  <c r="J312" i="1" s="1"/>
  <c r="K315" i="1"/>
  <c r="K312" i="1" s="1"/>
  <c r="L315" i="1"/>
  <c r="L312" i="1" s="1"/>
  <c r="M315" i="1"/>
  <c r="M312" i="1" s="1"/>
  <c r="G315" i="1"/>
  <c r="G313" i="1"/>
  <c r="H278" i="1"/>
  <c r="H277" i="1" s="1"/>
  <c r="H276" i="1" s="1"/>
  <c r="I278" i="1"/>
  <c r="I277" i="1" s="1"/>
  <c r="I276" i="1" s="1"/>
  <c r="J278" i="1"/>
  <c r="J277" i="1" s="1"/>
  <c r="J276" i="1" s="1"/>
  <c r="K278" i="1"/>
  <c r="K277" i="1" s="1"/>
  <c r="K276" i="1" s="1"/>
  <c r="L278" i="1"/>
  <c r="L277" i="1" s="1"/>
  <c r="L276" i="1" s="1"/>
  <c r="M278" i="1"/>
  <c r="M277" i="1" s="1"/>
  <c r="M276" i="1" s="1"/>
  <c r="G278" i="1"/>
  <c r="G277" i="1" s="1"/>
  <c r="G276" i="1" s="1"/>
  <c r="H274" i="1"/>
  <c r="H273" i="1" s="1"/>
  <c r="I274" i="1"/>
  <c r="I273" i="1" s="1"/>
  <c r="J274" i="1"/>
  <c r="J273" i="1" s="1"/>
  <c r="K274" i="1"/>
  <c r="K273" i="1" s="1"/>
  <c r="L274" i="1"/>
  <c r="L273" i="1" s="1"/>
  <c r="M274" i="1"/>
  <c r="M273" i="1" s="1"/>
  <c r="G274" i="1"/>
  <c r="G273" i="1" s="1"/>
  <c r="H271" i="1"/>
  <c r="H270" i="1" s="1"/>
  <c r="I271" i="1"/>
  <c r="I270" i="1" s="1"/>
  <c r="J271" i="1"/>
  <c r="J270" i="1" s="1"/>
  <c r="K271" i="1"/>
  <c r="K270" i="1" s="1"/>
  <c r="L271" i="1"/>
  <c r="L270" i="1" s="1"/>
  <c r="M271" i="1"/>
  <c r="M270" i="1" s="1"/>
  <c r="G271" i="1"/>
  <c r="G270" i="1" s="1"/>
  <c r="H268" i="1"/>
  <c r="H267" i="1" s="1"/>
  <c r="I268" i="1"/>
  <c r="I267" i="1" s="1"/>
  <c r="J268" i="1"/>
  <c r="J267" i="1" s="1"/>
  <c r="K268" i="1"/>
  <c r="K267" i="1" s="1"/>
  <c r="L268" i="1"/>
  <c r="L267" i="1" s="1"/>
  <c r="M268" i="1"/>
  <c r="M267" i="1" s="1"/>
  <c r="G268" i="1"/>
  <c r="G267" i="1" s="1"/>
  <c r="H265" i="1"/>
  <c r="H264" i="1" s="1"/>
  <c r="I265" i="1"/>
  <c r="I264" i="1" s="1"/>
  <c r="J265" i="1"/>
  <c r="J264" i="1" s="1"/>
  <c r="K265" i="1"/>
  <c r="K264" i="1" s="1"/>
  <c r="L265" i="1"/>
  <c r="L264" i="1" s="1"/>
  <c r="M265" i="1"/>
  <c r="M264" i="1" s="1"/>
  <c r="G264" i="1"/>
  <c r="H262" i="1"/>
  <c r="H259" i="1" s="1"/>
  <c r="I262" i="1"/>
  <c r="I259" i="1" s="1"/>
  <c r="J262" i="1"/>
  <c r="J259" i="1" s="1"/>
  <c r="K262" i="1"/>
  <c r="K259" i="1" s="1"/>
  <c r="L262" i="1"/>
  <c r="L259" i="1" s="1"/>
  <c r="M262" i="1"/>
  <c r="M259" i="1" s="1"/>
  <c r="G262" i="1"/>
  <c r="G259" i="1" s="1"/>
  <c r="H243" i="1"/>
  <c r="I243" i="1"/>
  <c r="J243" i="1"/>
  <c r="K243" i="1"/>
  <c r="L243" i="1"/>
  <c r="M243" i="1"/>
  <c r="G243" i="1"/>
  <c r="G240" i="1" s="1"/>
  <c r="G236" i="1"/>
  <c r="G233" i="1" s="1"/>
  <c r="H229" i="1"/>
  <c r="H228" i="1" s="1"/>
  <c r="I229" i="1"/>
  <c r="I228" i="1" s="1"/>
  <c r="J229" i="1"/>
  <c r="J228" i="1" s="1"/>
  <c r="K229" i="1"/>
  <c r="K228" i="1" s="1"/>
  <c r="L229" i="1"/>
  <c r="L228" i="1" s="1"/>
  <c r="M229" i="1"/>
  <c r="M228" i="1" s="1"/>
  <c r="G229" i="1"/>
  <c r="G228" i="1" s="1"/>
  <c r="H226" i="1"/>
  <c r="H225" i="1" s="1"/>
  <c r="I226" i="1"/>
  <c r="I225" i="1" s="1"/>
  <c r="J226" i="1"/>
  <c r="J225" i="1" s="1"/>
  <c r="K226" i="1"/>
  <c r="K225" i="1" s="1"/>
  <c r="L226" i="1"/>
  <c r="L225" i="1" s="1"/>
  <c r="M226" i="1"/>
  <c r="M225" i="1" s="1"/>
  <c r="G226" i="1"/>
  <c r="G225" i="1" s="1"/>
  <c r="H223" i="1"/>
  <c r="H222" i="1" s="1"/>
  <c r="I223" i="1"/>
  <c r="I222" i="1" s="1"/>
  <c r="J223" i="1"/>
  <c r="J222" i="1" s="1"/>
  <c r="K223" i="1"/>
  <c r="K222" i="1" s="1"/>
  <c r="L223" i="1"/>
  <c r="L222" i="1" s="1"/>
  <c r="M223" i="1"/>
  <c r="M222" i="1" s="1"/>
  <c r="G223" i="1"/>
  <c r="G222" i="1" s="1"/>
  <c r="H220" i="1"/>
  <c r="H219" i="1" s="1"/>
  <c r="I220" i="1"/>
  <c r="I219" i="1" s="1"/>
  <c r="J220" i="1"/>
  <c r="J219" i="1" s="1"/>
  <c r="K220" i="1"/>
  <c r="K219" i="1" s="1"/>
  <c r="L220" i="1"/>
  <c r="L219" i="1" s="1"/>
  <c r="M220" i="1"/>
  <c r="M219" i="1" s="1"/>
  <c r="G220" i="1"/>
  <c r="G219" i="1" s="1"/>
  <c r="H212" i="1"/>
  <c r="H211" i="1" s="1"/>
  <c r="H210" i="1" s="1"/>
  <c r="I212" i="1"/>
  <c r="I211" i="1" s="1"/>
  <c r="I210" i="1" s="1"/>
  <c r="J212" i="1"/>
  <c r="J211" i="1" s="1"/>
  <c r="J210" i="1" s="1"/>
  <c r="K212" i="1"/>
  <c r="K211" i="1" s="1"/>
  <c r="K210" i="1" s="1"/>
  <c r="L212" i="1"/>
  <c r="L211" i="1" s="1"/>
  <c r="L210" i="1" s="1"/>
  <c r="M212" i="1"/>
  <c r="M211" i="1" s="1"/>
  <c r="M210" i="1" s="1"/>
  <c r="G212" i="1"/>
  <c r="G211" i="1" s="1"/>
  <c r="G210" i="1" s="1"/>
  <c r="H535" i="1"/>
  <c r="H534" i="1" s="1"/>
  <c r="I535" i="1"/>
  <c r="I534" i="1" s="1"/>
  <c r="J535" i="1"/>
  <c r="J534" i="1" s="1"/>
  <c r="K535" i="1"/>
  <c r="K534" i="1" s="1"/>
  <c r="L535" i="1"/>
  <c r="L534" i="1" s="1"/>
  <c r="M535" i="1"/>
  <c r="M534" i="1" s="1"/>
  <c r="G535" i="1"/>
  <c r="G534" i="1" s="1"/>
  <c r="H511" i="1"/>
  <c r="H510" i="1" s="1"/>
  <c r="H494" i="1" s="1"/>
  <c r="I511" i="1"/>
  <c r="I510" i="1" s="1"/>
  <c r="I494" i="1" s="1"/>
  <c r="J511" i="1"/>
  <c r="J510" i="1" s="1"/>
  <c r="J494" i="1" s="1"/>
  <c r="K511" i="1"/>
  <c r="K510" i="1" s="1"/>
  <c r="K494" i="1" s="1"/>
  <c r="L511" i="1"/>
  <c r="L510" i="1" s="1"/>
  <c r="L494" i="1" s="1"/>
  <c r="M511" i="1"/>
  <c r="M510" i="1" s="1"/>
  <c r="M494" i="1" s="1"/>
  <c r="G511" i="1"/>
  <c r="G510" i="1" s="1"/>
  <c r="G494" i="1" s="1"/>
  <c r="H531" i="1"/>
  <c r="H530" i="1" s="1"/>
  <c r="I531" i="1"/>
  <c r="I530" i="1" s="1"/>
  <c r="J531" i="1"/>
  <c r="J530" i="1" s="1"/>
  <c r="K531" i="1"/>
  <c r="K530" i="1" s="1"/>
  <c r="L531" i="1"/>
  <c r="L530" i="1" s="1"/>
  <c r="M531" i="1"/>
  <c r="M530" i="1" s="1"/>
  <c r="G531" i="1"/>
  <c r="G530" i="1" s="1"/>
  <c r="H366" i="1"/>
  <c r="H365" i="1" s="1"/>
  <c r="H364" i="1" s="1"/>
  <c r="H357" i="1" s="1"/>
  <c r="I366" i="1"/>
  <c r="I365" i="1" s="1"/>
  <c r="I364" i="1" s="1"/>
  <c r="I357" i="1" s="1"/>
  <c r="J366" i="1"/>
  <c r="J365" i="1" s="1"/>
  <c r="J364" i="1" s="1"/>
  <c r="J357" i="1" s="1"/>
  <c r="K366" i="1"/>
  <c r="K365" i="1" s="1"/>
  <c r="K364" i="1" s="1"/>
  <c r="K357" i="1" s="1"/>
  <c r="L366" i="1"/>
  <c r="L365" i="1" s="1"/>
  <c r="L364" i="1" s="1"/>
  <c r="L357" i="1" s="1"/>
  <c r="M366" i="1"/>
  <c r="M365" i="1" s="1"/>
  <c r="M364" i="1" s="1"/>
  <c r="M357" i="1" s="1"/>
  <c r="G366" i="1"/>
  <c r="G365" i="1" s="1"/>
  <c r="G364" i="1" s="1"/>
  <c r="G357" i="1" s="1"/>
  <c r="G93" i="1"/>
  <c r="G86" i="1"/>
  <c r="G70" i="1"/>
  <c r="G55" i="1" s="1"/>
  <c r="G53" i="1"/>
  <c r="G50" i="1" s="1"/>
  <c r="G34" i="1"/>
  <c r="G96" i="1"/>
  <c r="G95" i="1" s="1"/>
  <c r="H99" i="1"/>
  <c r="H98" i="1" s="1"/>
  <c r="H88" i="1" s="1"/>
  <c r="I99" i="1"/>
  <c r="I98" i="1" s="1"/>
  <c r="I88" i="1" s="1"/>
  <c r="J99" i="1"/>
  <c r="J98" i="1" s="1"/>
  <c r="J88" i="1" s="1"/>
  <c r="K99" i="1"/>
  <c r="K98" i="1" s="1"/>
  <c r="K88" i="1" s="1"/>
  <c r="L99" i="1"/>
  <c r="L98" i="1" s="1"/>
  <c r="L88" i="1" s="1"/>
  <c r="M99" i="1"/>
  <c r="M98" i="1" s="1"/>
  <c r="M88" i="1" s="1"/>
  <c r="G99" i="1"/>
  <c r="G98" i="1" s="1"/>
  <c r="G102" i="1"/>
  <c r="G101" i="1" s="1"/>
  <c r="G48" i="1"/>
  <c r="G46" i="1"/>
  <c r="H76" i="1"/>
  <c r="H32" i="1" s="1"/>
  <c r="I76" i="1"/>
  <c r="I32" i="1" s="1"/>
  <c r="J76" i="1"/>
  <c r="J32" i="1" s="1"/>
  <c r="K76" i="1"/>
  <c r="K32" i="1" s="1"/>
  <c r="L76" i="1"/>
  <c r="M76" i="1"/>
  <c r="G77" i="1"/>
  <c r="G76" i="1" s="1"/>
  <c r="G36" i="1"/>
  <c r="G38" i="1"/>
  <c r="G400" i="1" l="1"/>
  <c r="G321" i="1"/>
  <c r="G333" i="1"/>
  <c r="G332" i="1" s="1"/>
  <c r="J283" i="1"/>
  <c r="M32" i="1"/>
  <c r="L32" i="1"/>
  <c r="G232" i="1"/>
  <c r="L283" i="1"/>
  <c r="H283" i="1"/>
  <c r="G343" i="1"/>
  <c r="G342" i="1" s="1"/>
  <c r="M240" i="1"/>
  <c r="M232" i="1" s="1"/>
  <c r="I240" i="1"/>
  <c r="I232" i="1" s="1"/>
  <c r="L240" i="1"/>
  <c r="L232" i="1" s="1"/>
  <c r="H240" i="1"/>
  <c r="H232" i="1" s="1"/>
  <c r="K240" i="1"/>
  <c r="K232" i="1" s="1"/>
  <c r="J240" i="1"/>
  <c r="J232" i="1" s="1"/>
  <c r="G33" i="1"/>
  <c r="L343" i="1"/>
  <c r="L342" i="1" s="1"/>
  <c r="H343" i="1"/>
  <c r="H342" i="1" s="1"/>
  <c r="I343" i="1"/>
  <c r="I342" i="1" s="1"/>
  <c r="L332" i="1"/>
  <c r="H332" i="1"/>
  <c r="K332" i="1"/>
  <c r="J332" i="1"/>
  <c r="M332" i="1"/>
  <c r="I332" i="1"/>
  <c r="M321" i="1"/>
  <c r="M320" i="1" s="1"/>
  <c r="L321" i="1"/>
  <c r="L320" i="1" s="1"/>
  <c r="H321" i="1"/>
  <c r="H320" i="1" s="1"/>
  <c r="K343" i="1"/>
  <c r="K342" i="1" s="1"/>
  <c r="I321" i="1"/>
  <c r="I320" i="1" s="1"/>
  <c r="K321" i="1"/>
  <c r="K320" i="1" s="1"/>
  <c r="J343" i="1"/>
  <c r="J342" i="1" s="1"/>
  <c r="J321" i="1"/>
  <c r="J320" i="1" s="1"/>
  <c r="G320" i="1"/>
  <c r="M400" i="1"/>
  <c r="M399" i="1" s="1"/>
  <c r="I400" i="1"/>
  <c r="I399" i="1" s="1"/>
  <c r="H400" i="1"/>
  <c r="L400" i="1"/>
  <c r="K400" i="1"/>
  <c r="J400" i="1"/>
  <c r="G424" i="1"/>
  <c r="L529" i="1"/>
  <c r="L493" i="1" s="1"/>
  <c r="M529" i="1"/>
  <c r="M493" i="1" s="1"/>
  <c r="I529" i="1"/>
  <c r="I493" i="1" s="1"/>
  <c r="H529" i="1"/>
  <c r="H493" i="1" s="1"/>
  <c r="G45" i="1"/>
  <c r="K529" i="1"/>
  <c r="K493" i="1" s="1"/>
  <c r="J529" i="1"/>
  <c r="J493" i="1" s="1"/>
  <c r="G252" i="1"/>
  <c r="G251" i="1" s="1"/>
  <c r="G89" i="1"/>
  <c r="G88" i="1" s="1"/>
  <c r="M218" i="1"/>
  <c r="M217" i="1" s="1"/>
  <c r="I218" i="1"/>
  <c r="K218" i="1"/>
  <c r="K217" i="1" s="1"/>
  <c r="L218" i="1"/>
  <c r="L217" i="1" s="1"/>
  <c r="J218" i="1"/>
  <c r="J217" i="1" s="1"/>
  <c r="H218" i="1"/>
  <c r="H217" i="1" s="1"/>
  <c r="G312" i="1"/>
  <c r="G311" i="1" s="1"/>
  <c r="K252" i="1"/>
  <c r="K251" i="1" s="1"/>
  <c r="G292" i="1"/>
  <c r="H252" i="1"/>
  <c r="H251" i="1" s="1"/>
  <c r="J252" i="1"/>
  <c r="J251" i="1" s="1"/>
  <c r="L252" i="1"/>
  <c r="L251" i="1" s="1"/>
  <c r="I252" i="1"/>
  <c r="I251" i="1" s="1"/>
  <c r="M252" i="1"/>
  <c r="M251" i="1" s="1"/>
  <c r="H311" i="1"/>
  <c r="H310" i="1" s="1"/>
  <c r="G83" i="1"/>
  <c r="G82" i="1" s="1"/>
  <c r="J311" i="1"/>
  <c r="J310" i="1" s="1"/>
  <c r="K311" i="1"/>
  <c r="K310" i="1" s="1"/>
  <c r="G529" i="1"/>
  <c r="I311" i="1"/>
  <c r="I310" i="1" s="1"/>
  <c r="L311" i="1"/>
  <c r="L310" i="1" s="1"/>
  <c r="M311" i="1"/>
  <c r="M310" i="1" s="1"/>
  <c r="G218" i="1"/>
  <c r="H23" i="1"/>
  <c r="I23" i="1"/>
  <c r="J23" i="1"/>
  <c r="K23" i="1"/>
  <c r="L23" i="1"/>
  <c r="M23" i="1"/>
  <c r="G21" i="1"/>
  <c r="G23" i="1"/>
  <c r="H19" i="1"/>
  <c r="H17" i="1" s="1"/>
  <c r="H16" i="1" s="1"/>
  <c r="I19" i="1"/>
  <c r="I17" i="1" s="1"/>
  <c r="I16" i="1" s="1"/>
  <c r="J19" i="1"/>
  <c r="J17" i="1" s="1"/>
  <c r="J16" i="1" s="1"/>
  <c r="K19" i="1"/>
  <c r="K17" i="1" s="1"/>
  <c r="K16" i="1" s="1"/>
  <c r="L19" i="1"/>
  <c r="M19" i="1"/>
  <c r="M17" i="1" s="1"/>
  <c r="G19" i="1"/>
  <c r="G204" i="1"/>
  <c r="G199" i="1" s="1"/>
  <c r="G192" i="1"/>
  <c r="H196" i="1"/>
  <c r="I196" i="1"/>
  <c r="J196" i="1"/>
  <c r="K196" i="1"/>
  <c r="L196" i="1"/>
  <c r="M196" i="1"/>
  <c r="G196" i="1"/>
  <c r="H194" i="1"/>
  <c r="I194" i="1"/>
  <c r="J194" i="1"/>
  <c r="K194" i="1"/>
  <c r="L194" i="1"/>
  <c r="M194" i="1"/>
  <c r="G194" i="1"/>
  <c r="H188" i="1"/>
  <c r="H187" i="1" s="1"/>
  <c r="H186" i="1" s="1"/>
  <c r="I188" i="1"/>
  <c r="I187" i="1" s="1"/>
  <c r="I186" i="1" s="1"/>
  <c r="J188" i="1"/>
  <c r="J187" i="1" s="1"/>
  <c r="J186" i="1" s="1"/>
  <c r="K188" i="1"/>
  <c r="K187" i="1" s="1"/>
  <c r="K186" i="1" s="1"/>
  <c r="L188" i="1"/>
  <c r="L187" i="1" s="1"/>
  <c r="L186" i="1" s="1"/>
  <c r="M188" i="1"/>
  <c r="M187" i="1" s="1"/>
  <c r="M186" i="1" s="1"/>
  <c r="G188" i="1"/>
  <c r="G187" i="1" s="1"/>
  <c r="G186" i="1" s="1"/>
  <c r="G176" i="1"/>
  <c r="G175" i="1" s="1"/>
  <c r="H163" i="1"/>
  <c r="I163" i="1"/>
  <c r="J163" i="1"/>
  <c r="K163" i="1"/>
  <c r="L163" i="1"/>
  <c r="M163" i="1"/>
  <c r="H167" i="1"/>
  <c r="I167" i="1"/>
  <c r="J167" i="1"/>
  <c r="K167" i="1"/>
  <c r="L167" i="1"/>
  <c r="M167" i="1"/>
  <c r="H169" i="1"/>
  <c r="I169" i="1"/>
  <c r="J169" i="1"/>
  <c r="K169" i="1"/>
  <c r="L169" i="1"/>
  <c r="M169" i="1"/>
  <c r="H171" i="1"/>
  <c r="I171" i="1"/>
  <c r="J171" i="1"/>
  <c r="K171" i="1"/>
  <c r="L171" i="1"/>
  <c r="M171" i="1"/>
  <c r="G173" i="1"/>
  <c r="G171" i="1"/>
  <c r="G169" i="1"/>
  <c r="G167" i="1"/>
  <c r="G165" i="1"/>
  <c r="G163" i="1"/>
  <c r="G148" i="1"/>
  <c r="G139" i="1"/>
  <c r="G137" i="1"/>
  <c r="G135" i="1"/>
  <c r="G133" i="1"/>
  <c r="H489" i="1"/>
  <c r="H488" i="1" s="1"/>
  <c r="H485" i="1" s="1"/>
  <c r="I489" i="1"/>
  <c r="I488" i="1" s="1"/>
  <c r="I485" i="1" s="1"/>
  <c r="J489" i="1"/>
  <c r="J488" i="1" s="1"/>
  <c r="J485" i="1" s="1"/>
  <c r="K489" i="1"/>
  <c r="K488" i="1" s="1"/>
  <c r="K485" i="1" s="1"/>
  <c r="L489" i="1"/>
  <c r="L488" i="1" s="1"/>
  <c r="M489" i="1"/>
  <c r="M488" i="1" s="1"/>
  <c r="M481" i="1" s="1"/>
  <c r="M437" i="1" s="1"/>
  <c r="G489" i="1"/>
  <c r="G488" i="1" s="1"/>
  <c r="H119" i="1"/>
  <c r="I119" i="1"/>
  <c r="J119" i="1"/>
  <c r="K119" i="1"/>
  <c r="L119" i="1"/>
  <c r="M119" i="1"/>
  <c r="H121" i="1"/>
  <c r="I121" i="1"/>
  <c r="J121" i="1"/>
  <c r="K121" i="1"/>
  <c r="L121" i="1"/>
  <c r="M121" i="1"/>
  <c r="G121" i="1"/>
  <c r="G119" i="1"/>
  <c r="H116" i="1"/>
  <c r="H115" i="1" s="1"/>
  <c r="I116" i="1"/>
  <c r="I115" i="1" s="1"/>
  <c r="J116" i="1"/>
  <c r="J115" i="1" s="1"/>
  <c r="K116" i="1"/>
  <c r="K115" i="1" s="1"/>
  <c r="L116" i="1"/>
  <c r="L115" i="1" s="1"/>
  <c r="M116" i="1"/>
  <c r="M115" i="1" s="1"/>
  <c r="G116" i="1"/>
  <c r="G115" i="1" s="1"/>
  <c r="H111" i="1"/>
  <c r="H108" i="1" s="1"/>
  <c r="I111" i="1"/>
  <c r="I108" i="1" s="1"/>
  <c r="J111" i="1"/>
  <c r="J108" i="1" s="1"/>
  <c r="K111" i="1"/>
  <c r="K108" i="1" s="1"/>
  <c r="L111" i="1"/>
  <c r="L108" i="1" s="1"/>
  <c r="M111" i="1"/>
  <c r="M108" i="1" s="1"/>
  <c r="G111" i="1"/>
  <c r="G108" i="1" s="1"/>
  <c r="M16" i="1" l="1"/>
  <c r="J399" i="1"/>
  <c r="H399" i="1"/>
  <c r="I217" i="1"/>
  <c r="K399" i="1"/>
  <c r="L399" i="1"/>
  <c r="G481" i="1"/>
  <c r="G437" i="1" s="1"/>
  <c r="G32" i="1"/>
  <c r="G399" i="1"/>
  <c r="G18" i="1"/>
  <c r="G17" i="1" s="1"/>
  <c r="L17" i="1"/>
  <c r="L16" i="1" s="1"/>
  <c r="L481" i="1"/>
  <c r="L437" i="1" s="1"/>
  <c r="J191" i="1"/>
  <c r="J190" i="1" s="1"/>
  <c r="K147" i="1"/>
  <c r="K146" i="1" s="1"/>
  <c r="J147" i="1"/>
  <c r="J146" i="1" s="1"/>
  <c r="J123" i="1" s="1"/>
  <c r="J537" i="1" s="1"/>
  <c r="M191" i="1"/>
  <c r="M190" i="1" s="1"/>
  <c r="I191" i="1"/>
  <c r="I190" i="1" s="1"/>
  <c r="M147" i="1"/>
  <c r="M146" i="1" s="1"/>
  <c r="M123" i="1" s="1"/>
  <c r="L191" i="1"/>
  <c r="L190" i="1" s="1"/>
  <c r="H191" i="1"/>
  <c r="I147" i="1"/>
  <c r="I146" i="1" s="1"/>
  <c r="L147" i="1"/>
  <c r="L146" i="1" s="1"/>
  <c r="H147" i="1"/>
  <c r="H146" i="1" s="1"/>
  <c r="K191" i="1"/>
  <c r="K190" i="1" s="1"/>
  <c r="G493" i="1"/>
  <c r="G291" i="1"/>
  <c r="G283" i="1" s="1"/>
  <c r="G147" i="1"/>
  <c r="G310" i="1"/>
  <c r="J481" i="1"/>
  <c r="J437" i="1" s="1"/>
  <c r="H481" i="1"/>
  <c r="H437" i="1" s="1"/>
  <c r="K481" i="1"/>
  <c r="K437" i="1" s="1"/>
  <c r="I481" i="1"/>
  <c r="I437" i="1" s="1"/>
  <c r="G191" i="1"/>
  <c r="G190" i="1" s="1"/>
  <c r="G118" i="1"/>
  <c r="G107" i="1" s="1"/>
  <c r="G198" i="1"/>
  <c r="G125" i="1"/>
  <c r="G124" i="1" s="1"/>
  <c r="H190" i="1"/>
  <c r="L118" i="1"/>
  <c r="L107" i="1" s="1"/>
  <c r="H118" i="1"/>
  <c r="H107" i="1" s="1"/>
  <c r="K118" i="1"/>
  <c r="K107" i="1" s="1"/>
  <c r="J118" i="1"/>
  <c r="J107" i="1" s="1"/>
  <c r="M118" i="1"/>
  <c r="M107" i="1" s="1"/>
  <c r="I118" i="1"/>
  <c r="I107" i="1" s="1"/>
  <c r="G217" i="1"/>
  <c r="M537" i="1" l="1"/>
  <c r="I123" i="1"/>
  <c r="I537" i="1" s="1"/>
  <c r="H123" i="1"/>
  <c r="H537" i="1" s="1"/>
  <c r="L123" i="1"/>
  <c r="L537" i="1" s="1"/>
  <c r="K123" i="1"/>
  <c r="K537" i="1" s="1"/>
  <c r="G16" i="1"/>
  <c r="G146" i="1"/>
  <c r="G123" i="1" s="1"/>
  <c r="G537" i="1" l="1"/>
</calcChain>
</file>

<file path=xl/sharedStrings.xml><?xml version="1.0" encoding="utf-8"?>
<sst xmlns="http://schemas.openxmlformats.org/spreadsheetml/2006/main" count="1913" uniqueCount="646">
  <si>
    <t>Наименование районных целевых программ</t>
  </si>
  <si>
    <t xml:space="preserve">Целевая статья </t>
  </si>
  <si>
    <t>ГРБС</t>
  </si>
  <si>
    <t xml:space="preserve">Иные закупки товаров, работ и услуг для обеспечения  государственных (муниципальных) нужд </t>
  </si>
  <si>
    <t>Иные закупки товаров, работ и услуг для обеспечения  государственных (муниципальных) нужд</t>
  </si>
  <si>
    <t>Подпрограмма «Создание условий для обеспечения выполнения органами местного самоуправления своих полномочий»</t>
  </si>
  <si>
    <t>Расходы на обеспечение функций органов местного самоуправления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</si>
  <si>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</si>
  <si>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</si>
  <si>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</si>
  <si>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</si>
  <si>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</si>
  <si>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</si>
  <si>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Доплаты к пенсиям государственных служащих субъектов РФ и муниципальных служащих</t>
  </si>
  <si>
    <t>Публичные нормативные социальные выплаты гражданам</t>
  </si>
  <si>
    <t>Оказание других видов социальной помощи</t>
  </si>
  <si>
    <t>Расходы на выплату персоналу казенных учреждений</t>
  </si>
  <si>
    <t>Социальные выплаты гражданам, кроме публичных нормативных обязательств</t>
  </si>
  <si>
    <t>Оказание поддержки гражданам, обучающимся в средних и высших профессиональных учреждениях</t>
  </si>
  <si>
    <t>Стипендии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</si>
  <si>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</si>
  <si>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</si>
  <si>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</si>
  <si>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</si>
  <si>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</si>
  <si>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</si>
  <si>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</si>
  <si>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>Обеспечение деятельности многофункциональных центров предоставления государственных и муниципальных услуг</t>
  </si>
  <si>
    <t>Реализация расходных обязательств в части обеспечения выплаты заработной платы  работникам муниципальных учреждений</t>
  </si>
  <si>
    <t>Субсидии  бюджетным учреждениям</t>
  </si>
  <si>
    <t>Подпрограмма «Обеспечение деятельности по обслуживанию органов местного самоуправления и бюджетных учреждений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</si>
  <si>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</si>
  <si>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</si>
  <si>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 xml:space="preserve">Расходы на выплату персоналу казенных учреждений </t>
  </si>
  <si>
    <t>Детские дошкольные учреждения</t>
  </si>
  <si>
    <t xml:space="preserve">Субсидии  бюджетным учреждениям </t>
  </si>
  <si>
    <t>Обеспечение дошкольного образования в муниципальных дошкольных образовательных организациях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</si>
  <si>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</si>
  <si>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</si>
  <si>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</si>
  <si>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 организациях</t>
  </si>
  <si>
    <t xml:space="preserve">Субсидии бюджетным учреждениям </t>
  </si>
  <si>
    <t>Основное мероприятие «Организация бесплатного питания для обучающихся»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</si>
  <si>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</si>
  <si>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Основное мероприятие  «Обеспечение выплат денежного вознаграждения за выполнение функций классного руководства педагогическим работникам»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</si>
  <si>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</si>
  <si>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</si>
  <si>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</si>
  <si>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«Общие мероприятия развития системы образования»</t>
  </si>
  <si>
    <t>Расходы на выплату персоналу государственных (муниципальных) органов</t>
  </si>
  <si>
    <t>Основное мероприятие «Поддержка одаренных детей и талантливой молодежи»</t>
  </si>
  <si>
    <t>Основное мероприятие «Содействие занятости населения»</t>
  </si>
  <si>
    <t>Обеспечение жильем молодых семей</t>
  </si>
  <si>
    <t>Социальные выплаты гражданам, кроме публичных нормативных  обязательств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</si>
  <si>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</si>
  <si>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 xml:space="preserve">Расходы на выплату персоналу государственных (муниципальных) органов </t>
  </si>
  <si>
    <t>Реализация расходных обязательств в части выплаты заработной платы работникам муниципальных учреждений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</si>
  <si>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</si>
  <si>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</si>
  <si>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</si>
  <si>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</si>
  <si>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Иные закупки товаров, работ и услуг для государственных (муниципальных) нужд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</si>
  <si>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</si>
  <si>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</si>
  <si>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</si>
  <si>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</si>
  <si>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Выполнение работ по содержанию  автомобильных дорог и искусственных сооружений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</si>
  <si>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</si>
  <si>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</si>
  <si>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</si>
  <si>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</si>
  <si>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</si>
  <si>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Прочие мероприятия в сфере дорожного хозяйства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</si>
  <si>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</si>
  <si>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</si>
  <si>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Выполнение проектно-изыскательских работ (ПИР), экспертиз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</si>
  <si>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</si>
  <si>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</si>
  <si>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</si>
  <si>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</si>
  <si>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</si>
  <si>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Подпрограмма «Развитие библиотечного дела»</t>
  </si>
  <si>
    <t>Основное мероприятие «Библиотеки»</t>
  </si>
  <si>
    <t>Реализация мероприятий по модернизации библиотек в части комплектования книжных фондов библиотек муниципальных образований, за исключением расходов, предусмотренных на софинансирование субсидий из федерального бюджета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</si>
  <si>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</si>
  <si>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</si>
  <si>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</si>
  <si>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</si>
  <si>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Реализация мероприятий, направленных на развитие туризма</t>
  </si>
  <si>
    <t>Обеспечение деятельности органов местного самоуправления</t>
  </si>
  <si>
    <t>Мероприятия по модернизации коммунального хозяйства</t>
  </si>
  <si>
    <t>Бюджетные инвестиции</t>
  </si>
  <si>
    <t>Основное мероприятие «Проведение капитального ремонта муниципального жилищного фонда»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</si>
  <si>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</si>
  <si>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</si>
  <si>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Содержание муниципального имущества</t>
  </si>
  <si>
    <t>Основное мероприятие «Оплата взносов на капитальный ремонт и услуг за содержание объектов муниципального имущества, приобретение имущества для муниципальных нужд, оплата услуг по начислению и администрированию платежей за наем жилых помещений»</t>
  </si>
  <si>
    <t>Имущественный взнос в некоммерческую организацию «Фонд капитального ремонта многоквартирных домов»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</si>
  <si>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</si>
  <si>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</si>
  <si>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</si>
  <si>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</si>
  <si>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</si>
  <si>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Всего по программам</t>
  </si>
  <si>
    <t>Вид  расхода</t>
  </si>
  <si>
    <t>07</t>
  </si>
  <si>
    <t>04</t>
  </si>
  <si>
    <t>01</t>
  </si>
  <si>
    <t>05</t>
  </si>
  <si>
    <t>03</t>
  </si>
  <si>
    <t>08</t>
  </si>
  <si>
    <t>06</t>
  </si>
  <si>
    <t>02</t>
  </si>
  <si>
    <t>09</t>
  </si>
  <si>
    <t>Сумма (тыс. рублей)</t>
  </si>
  <si>
    <t>01 0 00 00000</t>
  </si>
  <si>
    <t>Муниципальная программа «Развитие образования Междуреченского муниципального округа на 2023 - 2027 годы»</t>
  </si>
  <si>
    <t>01  1 00 00000</t>
  </si>
  <si>
    <t>01 1 01 00000</t>
  </si>
  <si>
    <t>01 1 01 10590</t>
  </si>
  <si>
    <t>01 1 01 72010</t>
  </si>
  <si>
    <t>01 1 01 70030</t>
  </si>
  <si>
    <t>01 2 00 00000</t>
  </si>
  <si>
    <t>01 2 01 00000</t>
  </si>
  <si>
    <t>01 2 01 13590</t>
  </si>
  <si>
    <t>01 2 01 72010</t>
  </si>
  <si>
    <t>01 2 01 70030</t>
  </si>
  <si>
    <t>01 2 04 00000</t>
  </si>
  <si>
    <t>01 2 04 72020</t>
  </si>
  <si>
    <t>01 2 04 L3041</t>
  </si>
  <si>
    <t>01 2 05 00000</t>
  </si>
  <si>
    <t>01 2  05 53031</t>
  </si>
  <si>
    <t>01 2 06 72020</t>
  </si>
  <si>
    <t>01 2 06 00000</t>
  </si>
  <si>
    <t>01 4 02 00000</t>
  </si>
  <si>
    <t>01 4 02 24010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</si>
  <si>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</si>
  <si>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01 2 06 S1490</t>
  </si>
  <si>
    <t>01 2 E1 00000</t>
  </si>
  <si>
    <t>01 4 03 00000</t>
  </si>
  <si>
    <t>01 4 03 27020</t>
  </si>
  <si>
    <t>01 3 00 00000</t>
  </si>
  <si>
    <t>01 3 01 00000</t>
  </si>
  <si>
    <t>01 3 01 15590</t>
  </si>
  <si>
    <t>01 3 01 70030</t>
  </si>
  <si>
    <t>01 4 00 00000</t>
  </si>
  <si>
    <t>01 4 04 00000</t>
  </si>
  <si>
    <t>01 4 04 27020</t>
  </si>
  <si>
    <t>01 4 01 00000</t>
  </si>
  <si>
    <t>01 4 01 00190</t>
  </si>
  <si>
    <t>01 4 01 70030</t>
  </si>
  <si>
    <t>02 0 00 00000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</si>
  <si>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</si>
  <si>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02 0 01 00000</t>
  </si>
  <si>
    <t>02 0 01 S1250</t>
  </si>
  <si>
    <t>02 0 02 80610</t>
  </si>
  <si>
    <t xml:space="preserve">02 0 02 80610 </t>
  </si>
  <si>
    <t>02 0 03 00000</t>
  </si>
  <si>
    <t xml:space="preserve">02 0 03 80640 </t>
  </si>
  <si>
    <t>02 0 02 00000</t>
  </si>
  <si>
    <t xml:space="preserve">02  0 03 80650 </t>
  </si>
  <si>
    <t xml:space="preserve">02 0 03 80650 </t>
  </si>
  <si>
    <t>04 0 00 00000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</si>
  <si>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</si>
  <si>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04 1 00 00000</t>
  </si>
  <si>
    <t>04 1 01 00000</t>
  </si>
  <si>
    <t>04 1 01 00190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</si>
  <si>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</si>
  <si>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04 1 01 72190</t>
  </si>
  <si>
    <t xml:space="preserve">04 1 01 72311      </t>
  </si>
  <si>
    <t>04 1 01 72312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</si>
  <si>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</si>
  <si>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04 1 01 72315      </t>
  </si>
  <si>
    <t>04 2 00 00000</t>
  </si>
  <si>
    <t xml:space="preserve">Подпрограмма «Формирование и развитие кадрового потенциала в Междуреченском муниципальном округе» </t>
  </si>
  <si>
    <t>04 2 01 00000</t>
  </si>
  <si>
    <t>04 2 01 00190</t>
  </si>
  <si>
    <t xml:space="preserve">04 2 01 00190 </t>
  </si>
  <si>
    <t>04 2 01 70030</t>
  </si>
  <si>
    <t>04 2 01 72190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</si>
  <si>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</si>
  <si>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 xml:space="preserve">04 2 01 72311      </t>
  </si>
  <si>
    <t>04 2 01 72312</t>
  </si>
  <si>
    <t xml:space="preserve">04 2 01 72315      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</si>
  <si>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</si>
  <si>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t>Повышение квалификации муниципальных служащих органов местного самоуправления округа</t>
  </si>
  <si>
    <t>04 2 01 20230</t>
  </si>
  <si>
    <t>04 2 01 83010</t>
  </si>
  <si>
    <t>04 2 02 00000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</si>
  <si>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</si>
  <si>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>04 2 02 83030</t>
  </si>
  <si>
    <t>04 2 02 83040</t>
  </si>
  <si>
    <t xml:space="preserve">04 3 00 00000 </t>
  </si>
  <si>
    <t>04 3 01 00000</t>
  </si>
  <si>
    <t>04 3 01 23060</t>
  </si>
  <si>
    <t>04 4 00 00000</t>
  </si>
  <si>
    <t>04 4 01 00000</t>
  </si>
  <si>
    <t>04 4 01 72250</t>
  </si>
  <si>
    <t>04 4 01 82250</t>
  </si>
  <si>
    <t xml:space="preserve">04 4 01 82250 </t>
  </si>
  <si>
    <t>04 5 00 00000</t>
  </si>
  <si>
    <t>04 5 01 00000</t>
  </si>
  <si>
    <t>04 5 01 12590</t>
  </si>
  <si>
    <t>04 5 01 70030</t>
  </si>
  <si>
    <r>
      <rPr>
        <b/>
        <sz val="12"/>
        <color theme="1"/>
        <rFont val="Times New Roman"/>
        <family val="1"/>
        <charset val="204"/>
      </rPr>
      <t>Распределение бюджетных ассигнований  на реализацию муниципальных программ округа</t>
    </r>
    <r>
      <rPr>
        <b/>
        <sz val="12"/>
        <color theme="1"/>
        <rFont val="Calibri"/>
        <family val="2"/>
        <charset val="204"/>
        <scheme val="minor"/>
      </rPr>
      <t xml:space="preserve">
на  2022  и плановый период 2023   и 2024 годов
</t>
    </r>
  </si>
  <si>
    <t>Муниципальная программа «Комплексное  развитие сельских территорий Междуреченского муниципального округа на 2023-2027 годы»</t>
  </si>
  <si>
    <t>07 0 01 00000</t>
  </si>
  <si>
    <t>07  0 00 00000</t>
  </si>
  <si>
    <t>07 0 01 L5764</t>
  </si>
  <si>
    <t xml:space="preserve"> 07 0 01 L5764</t>
  </si>
  <si>
    <t>14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</si>
  <si>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</si>
  <si>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07 0 02 00000</t>
  </si>
  <si>
    <t>07 0 02 S1400</t>
  </si>
  <si>
    <t>09 0 00 00000</t>
  </si>
  <si>
    <t>Муниципальная программа «Развитие физической культуры и спорта в Междуреченском муниципальном округе на 2023-2027 годы»</t>
  </si>
  <si>
    <t>Проведение мероприятий по предотвращению распространения сорного растения борщевик Сосновского</t>
  </si>
  <si>
    <t>09 1 01 00000</t>
  </si>
  <si>
    <t xml:space="preserve">09 1 01 20600  </t>
  </si>
  <si>
    <t>09 1 01 20600</t>
  </si>
  <si>
    <t>09 1 02 00000</t>
  </si>
  <si>
    <t>09 1 02 20600</t>
  </si>
  <si>
    <t>09 1 03 00000</t>
  </si>
  <si>
    <t>09 1 03 20600</t>
  </si>
  <si>
    <t>09 1 04 00000</t>
  </si>
  <si>
    <t>09 1 04 20600</t>
  </si>
  <si>
    <t>09 1 00 00000</t>
  </si>
  <si>
    <t>Подпрограмма «Физкультура и массовый спорт»</t>
  </si>
  <si>
    <t xml:space="preserve">Основное мероприятие «Обеспечение деятельности физкультурно-оздоровительных комплексов» 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</si>
  <si>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</si>
  <si>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09 2 00 00000</t>
  </si>
  <si>
    <t>09 2 01 00000</t>
  </si>
  <si>
    <t>09 2 01 00590</t>
  </si>
  <si>
    <t>09 2 01 70030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</si>
  <si>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</si>
  <si>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</si>
  <si>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</si>
  <si>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 xml:space="preserve">Выполнение работ по ремонту и капитальному ремонту автомобильных дорог и искусственных сооружений </t>
  </si>
  <si>
    <t>11 1 00 00000</t>
  </si>
  <si>
    <t>11 1 01 00000</t>
  </si>
  <si>
    <t>11 1 01 41200</t>
  </si>
  <si>
    <t>11 1 02 00000</t>
  </si>
  <si>
    <t>11 1 02 S1360</t>
  </si>
  <si>
    <t>11 1 03 00000</t>
  </si>
  <si>
    <t>11 1 03 20700</t>
  </si>
  <si>
    <t>11 1 04 00000</t>
  </si>
  <si>
    <t>11 1 04 20300</t>
  </si>
  <si>
    <t>11 1 05 00000</t>
  </si>
  <si>
    <t>11 1 05 41300</t>
  </si>
  <si>
    <t>11 1 06 00000</t>
  </si>
  <si>
    <t>11 1 06 41101</t>
  </si>
  <si>
    <t>11 0 00 00000</t>
  </si>
  <si>
    <t>11 2 00 00000</t>
  </si>
  <si>
    <t>11 2 01 00000</t>
  </si>
  <si>
    <t>11 2 01 S1370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</si>
  <si>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</si>
  <si>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13 0 00 00000</t>
  </si>
  <si>
    <t>13 1 01 00000</t>
  </si>
  <si>
    <t>13 1 01 01590</t>
  </si>
  <si>
    <t>13 1 01 70030</t>
  </si>
  <si>
    <t>13 2 00 00000</t>
  </si>
  <si>
    <t>13 2 01 01590</t>
  </si>
  <si>
    <t>13 2 01 70030</t>
  </si>
  <si>
    <t xml:space="preserve"> 13 3 00 00000</t>
  </si>
  <si>
    <t>13 3 01 00000</t>
  </si>
  <si>
    <t>13 3 01 15590</t>
  </si>
  <si>
    <t>13 3 01 70030</t>
  </si>
  <si>
    <t>13 4 00 00000</t>
  </si>
  <si>
    <t>13 4 01 00000</t>
  </si>
  <si>
    <t>13 4 01 01590</t>
  </si>
  <si>
    <t xml:space="preserve"> 13 4 01 70030</t>
  </si>
  <si>
    <t>13 4 01 70030</t>
  </si>
  <si>
    <t>13 5 00 00000</t>
  </si>
  <si>
    <t>13 5 01 00000</t>
  </si>
  <si>
    <t>13 5 01 20430</t>
  </si>
  <si>
    <t>Муниципальная программа «Управление финансами Междуреченского муниципального округа Вологодской области на 2023 – 2027 годы»</t>
  </si>
  <si>
    <t>12  0 00 00000</t>
  </si>
  <si>
    <t>12 1 00 00000</t>
  </si>
  <si>
    <t>12 1 02 00000</t>
  </si>
  <si>
    <t>Подпрограмма «Обеспечение сбалансированности бюджета округа, повышение эффективности бюджетных расходов  на 2023-2027 годы»</t>
  </si>
  <si>
    <t>12 1 02 12590</t>
  </si>
  <si>
    <t>12  1 02 12590</t>
  </si>
  <si>
    <t>12 1 02 70030</t>
  </si>
  <si>
    <t>12  2 00 00000</t>
  </si>
  <si>
    <t>12 2 01 00000</t>
  </si>
  <si>
    <t>12 2 01 00190</t>
  </si>
  <si>
    <t>12 2 01 70030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</si>
  <si>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</si>
  <si>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2023– 2027 годы»</t>
  </si>
  <si>
    <t>Обеспечение развития и укрепление материально-технической базы муниципальных учреждений отрасли культуры</t>
  </si>
  <si>
    <t>13 2 01 S1960</t>
  </si>
  <si>
    <t>Подпрограмма «Развитие туризма в Междуреченском муниципальном округе»</t>
  </si>
  <si>
    <t>Основное мероприятие «Поддержка проектов, направленных на развитие туристского кластера на территории округа»</t>
  </si>
  <si>
    <t>14 0 00 00000</t>
  </si>
  <si>
    <t>17 0 00 00000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</si>
  <si>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</si>
  <si>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Подпрограмма «Совершенствование системы учета, использования и распоряжения муниципальным имуществом Междуреченского муниципального округа»</t>
  </si>
  <si>
    <t>17 1 00 00000</t>
  </si>
  <si>
    <t>17 1 01 00000</t>
  </si>
  <si>
    <t>17 1 01 20520</t>
  </si>
  <si>
    <t>17 1 03 00000</t>
  </si>
  <si>
    <t>17 1 04 00000</t>
  </si>
  <si>
    <t>17 1 02 00000</t>
  </si>
  <si>
    <t>17 1 02 20530</t>
  </si>
  <si>
    <t>17 1 03 20510</t>
  </si>
  <si>
    <t>Основные мероприятия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</si>
  <si>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17 1 04 62100</t>
  </si>
  <si>
    <t>17 2 00 00000</t>
  </si>
  <si>
    <t>17 2 01 00000</t>
  </si>
  <si>
    <t>17 2 01 80660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</si>
  <si>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</si>
  <si>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</si>
  <si>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 xml:space="preserve">17 2 P1 00000 </t>
  </si>
  <si>
    <t>17 2 P1 72300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</si>
  <si>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</si>
  <si>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18 0 00 00000</t>
  </si>
  <si>
    <t>18 1 00 00000</t>
  </si>
  <si>
    <t>18 1 01 00000</t>
  </si>
  <si>
    <t>18 1 01 00190</t>
  </si>
  <si>
    <t>18 1 01 70030</t>
  </si>
  <si>
    <t>Основное мероприятие «Организация и содержание мест захоронения»</t>
  </si>
  <si>
    <t>Основное мероприятие «Прочие мероприятия по благоустройству территории Междуреченского муниципального округа»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</si>
  <si>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</si>
  <si>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</si>
  <si>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18 2 00 00000</t>
  </si>
  <si>
    <t>18 2 01 00000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</si>
  <si>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</si>
  <si>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</si>
  <si>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10</t>
  </si>
  <si>
    <t>Основное мероприятие «Внедрение и  эксплуатация аппаратно-программного комплекса «Безопасный город»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</si>
  <si>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</si>
  <si>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</si>
  <si>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</si>
  <si>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Осуществление мероприятий по обеспечению безопасности на водных объектах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</si>
  <si>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</si>
  <si>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04 4 01 70030</t>
  </si>
  <si>
    <t>17 2 02 00000</t>
  </si>
  <si>
    <t>17 2 02 20540</t>
  </si>
  <si>
    <t>Расходы на обеспечение первичных мер пожарной безопасности</t>
  </si>
  <si>
    <t>Основное мероприятие "Реализация регионального проекта «Современная школа»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</si>
  <si>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</si>
  <si>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«Организация отдыха детей»</t>
  </si>
  <si>
    <t>Расходы на реализацию мероприятий по организации отдыха детей</t>
  </si>
  <si>
    <t xml:space="preserve">Расходы на реализацию мероприятий по содействию занятости населения </t>
  </si>
  <si>
    <t>Расходы на реализацию мероприятий по поддержке одаренных детей и талантливой молодежи</t>
  </si>
  <si>
    <t>Расходы на реализацию мероприятий по благоустройству дворовых территорий</t>
  </si>
  <si>
    <t>Основное мероприятие «Развитие системы физкультурно-массовых мероприятий, подготовка спортивного резерва»</t>
  </si>
  <si>
    <t>Подпрограмма «Вовлечение населения в занятия физической культурой и спортом»</t>
  </si>
  <si>
    <t>09 2 02 00000</t>
  </si>
  <si>
    <t>09 2 02 S1760</t>
  </si>
  <si>
    <t>Муниципальная программа «Развитие культуры и туризма в Междуреченском муниципальном округе на 2023-2027 годы»</t>
  </si>
  <si>
    <t>13 1 00 00000</t>
  </si>
  <si>
    <t>Муниципальная программа «Развитие территории Междуреченского муниципального округа на 2023 - 2027 годы»</t>
  </si>
  <si>
    <t>Расходы на реализацию прочих мероприятий по благоустройству</t>
  </si>
  <si>
    <t>Расходы на содержание мест захоронения</t>
  </si>
  <si>
    <t>Расходы на внедрение  современных технических средств, направленных на своевременное оповещение населения при возникновении чрезвычайных ситуаций</t>
  </si>
  <si>
    <t>Основное мероприятие «Обеспечение деятельности единой  дежурно-диспетчерской службы»</t>
  </si>
  <si>
    <t>Расходы на внедрение и (или) эксплуатацию аппаратно-программного комплекса «Безопасный город»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</si>
  <si>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</si>
  <si>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00</t>
  </si>
  <si>
    <t>Основное мероприятие 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</si>
  <si>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</si>
  <si>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01 2 08 00000</t>
  </si>
  <si>
    <t>01 2 08 S1460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</si>
  <si>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</si>
  <si>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</si>
  <si>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01 2 EВ 00000</t>
  </si>
  <si>
    <t>01 2 EВ 5179F</t>
  </si>
  <si>
    <t>01 2 E1 51720</t>
  </si>
  <si>
    <t>13</t>
  </si>
  <si>
    <t>Расходы на приобретение имущества для муниципальных нужд</t>
  </si>
  <si>
    <t>17 1 06 20550</t>
  </si>
  <si>
    <t>17 1 06 00000</t>
  </si>
  <si>
    <t>12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</si>
  <si>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</si>
  <si>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Расходы на выполнение проектно-изыскательских работ (ПИР), экспертиз</t>
  </si>
  <si>
    <t>14 2 01 00000</t>
  </si>
  <si>
    <t>14 2 00 00000</t>
  </si>
  <si>
    <t>11</t>
  </si>
  <si>
    <t>на 2024 и плановый период 2025 и 2026 годы</t>
  </si>
  <si>
    <t>Подпрограмма «Развитие дошкольного образования на 2023 - 2027 годы»</t>
  </si>
  <si>
    <t>Подпрограмма «Развитие общего образования на 2023 - 2027 годы»</t>
  </si>
  <si>
    <t>Подпрограмма «Развитие дополнительного образования на 2023 - 2027 годы»</t>
  </si>
  <si>
    <t>2024 год</t>
  </si>
  <si>
    <t>2025  год</t>
  </si>
  <si>
    <t>Основное мероприятие «Расширение доступа к финансовым и материальным ресурсам»</t>
  </si>
  <si>
    <t>Создание условий для развития мобильной торговли в малонаселенных и труднодоступных населенных пунктах</t>
  </si>
  <si>
    <t>Организация обучающих и информационных семинаров, тренингов, круглых столов по актуальным темам для субъектов малого и среднего предпринимательства, физических лиц, не являющихся индивидуальными предпринимателями и применяющим специальный налоговый режим «Налог на профессиональный доход»</t>
  </si>
  <si>
    <t xml:space="preserve">Основное мероприятие «Содействие росту конкурентоспособности и продвижению продукции» </t>
  </si>
  <si>
    <t>Организация и привлечение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для участия в районных и областных выставках, ярмарках и конкурсах</t>
  </si>
  <si>
    <t xml:space="preserve">Организация и проведение торжественных мероприятий по подведению итогов деятельности за год, мероприятий, посвещенных профессиональным датам, награждение лучших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 </t>
  </si>
  <si>
    <t>Основное мероприятие «Обеспечение консультативной, образовательной, организационно -методической и информационной поддержки»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</si>
  <si>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</si>
  <si>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</si>
  <si>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«Обеспечение деятельности органов местного самоуправления округа, в том числе организация материально-технического, программного обеспечения»</t>
  </si>
  <si>
    <t>Расходы на обеспечение функций органов местного самоуправления без учета заработной платы</t>
  </si>
  <si>
    <t>Расходы на обеспечение функций органов местного самоуправления в части выплаты заработной платы</t>
  </si>
  <si>
    <t>20 0 00 00000</t>
  </si>
  <si>
    <t>Улучшение жилищных условий граждан, проживающих проживающих на сельских территориях</t>
  </si>
  <si>
    <t>Основное мероприятие «Локализация и ликвидация сорного растения борщевик Сосновского»</t>
  </si>
  <si>
    <t>12 4 00 00000</t>
  </si>
  <si>
    <t>Субсидии  некоммерческим организациям (за исключением государственных (муниципальных) учреждений)</t>
  </si>
  <si>
    <t>12 4 01 00000</t>
  </si>
  <si>
    <t>Основное мероприятие «Обеспечение деятельности контрольно-счетной комиссии Междуреченского муниципального округа»</t>
  </si>
  <si>
    <t>12 2 02 00000</t>
  </si>
  <si>
    <t>12 2 02 00190</t>
  </si>
  <si>
    <t>12 2 02 70030</t>
  </si>
  <si>
    <t>Основное мероприятие «Поддержка социально ориентированных некоммерческих организаций»</t>
  </si>
  <si>
    <t>12 4 01 60050</t>
  </si>
  <si>
    <t>12 4 01 20630</t>
  </si>
  <si>
    <t>Подпрограмма «Реализация мероприятий в сфере государственной поддержки социально ориентированных некоммерческих организаций Междуреченского муниципального округа»</t>
  </si>
  <si>
    <t>14 2 01 L4970</t>
  </si>
  <si>
    <t>14 3 00 00000</t>
  </si>
  <si>
    <t>14 3 01 00000</t>
  </si>
  <si>
    <t>14 3 01 25010</t>
  </si>
  <si>
    <t>14 3 03 00000</t>
  </si>
  <si>
    <t>14 3 03 20530</t>
  </si>
  <si>
    <t>14 4 01 00000</t>
  </si>
  <si>
    <t>14 4 02 00000</t>
  </si>
  <si>
    <t>14 4 02 20500</t>
  </si>
  <si>
    <t>Муниципальная программа «Развитие и модернизация жилищно-коммунального хозяйства на территории Междуреченского муниципального округа на 2024-2028 годы»</t>
  </si>
  <si>
    <t>Подпрограмма «Обеспечение жильем молодых семей в Междуреченском муниципальном округе на 2024-2028 годы»</t>
  </si>
  <si>
    <t>Подпрограмма «Капитальный ремонт муниципального жилищного фонда Междуреченского муниципального округа на 2024-2028 годы»</t>
  </si>
  <si>
    <t>14 4 00 00000</t>
  </si>
  <si>
    <t>Основное мероприятие «Предоставление государственной поддержки молодым семьям»</t>
  </si>
  <si>
    <t>Основное мероприятие «Изготовление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фонда»</t>
  </si>
  <si>
    <t>Основное мероприятие «Поддержка мероприятий по модернизации и развитию жилищно-коммунальной инфраструктуры округа»</t>
  </si>
  <si>
    <t>Подготовка объектов теплоэнергетики  к работе в осенне-зимний период</t>
  </si>
  <si>
    <t>14 4 01 25050</t>
  </si>
  <si>
    <t>14 4 01 S3150</t>
  </si>
  <si>
    <t>Основное мероприятие «Газификация на территории Междуреченского муниципального округа»</t>
  </si>
  <si>
    <t>Техническое обслуживание и аварийно-диспетчерское обслуживание построенных распределительных газопроводов</t>
  </si>
  <si>
    <t>Основное мероприятие «Реализация регионального проекта «Финансовая поддержка при рождении детей» в части организации и предоставления единовременной денежной выплаты взамен предоставления земельного участка гражданам, имеющим трех и более детей»</t>
  </si>
  <si>
    <t>Основное мероприятие «Обеспечение деятельности Управления по развитию территории администрации Междуреченского муниципального округа»</t>
  </si>
  <si>
    <t>18 4 00 00000</t>
  </si>
  <si>
    <t>Подпрограмма «Благоустройство территории населенных пунктов Междуреченского муниципального округа»</t>
  </si>
  <si>
    <t>18 4 01 00000</t>
  </si>
  <si>
    <t>Подпрограмма «Формирование современной городской среды на территории села Шуйское Междуреченского муниципального округа на 2023-2027 годы»</t>
  </si>
  <si>
    <t>18 5 00 00000</t>
  </si>
  <si>
    <t>18 5 03 00000</t>
  </si>
  <si>
    <t>Основное мероприятие «Выполнение проектно-изыскательских работ (ПИР), экспертиз»</t>
  </si>
  <si>
    <t>18 5 03 41101</t>
  </si>
  <si>
    <t>18 5 F2 00000</t>
  </si>
  <si>
    <t>18 5 F2 55551</t>
  </si>
  <si>
    <t>Основное мероприятие «Реализация регионального проекта «Формирование комфортной городской среды»</t>
  </si>
  <si>
    <t>Муниципальная  программа «Обеспечение комплексной безопасности жизнедеятельности населения Междуреченского муниципального округа на 2024 -2027 годы»</t>
  </si>
  <si>
    <t>20 3 00 00000</t>
  </si>
  <si>
    <t xml:space="preserve">20 1 00 00000 </t>
  </si>
  <si>
    <t>Подпрограмма «Снижение рисков и смягчение последствий чрезвычайных ситуаций природного и техногенного характера на 2024-2027 годы»</t>
  </si>
  <si>
    <t xml:space="preserve">20 1 01 00000 </t>
  </si>
  <si>
    <t>20 1 01 20230</t>
  </si>
  <si>
    <t>20 1 02 00000</t>
  </si>
  <si>
    <t>20 1 02 81280</t>
  </si>
  <si>
    <t>20 1 03 00000</t>
  </si>
  <si>
    <t>20 1 03 81060</t>
  </si>
  <si>
    <t>20 1 04 00000</t>
  </si>
  <si>
    <t>20 1 04  00190</t>
  </si>
  <si>
    <t>20 1 04 70030</t>
  </si>
  <si>
    <t>20 1 05 00000</t>
  </si>
  <si>
    <t>20 1 05 S1060</t>
  </si>
  <si>
    <t>20 2 00 00000</t>
  </si>
  <si>
    <t>Подпрограмма «Обеспечение экологической безопасности на территории Междуреченского муниципального округа на 2024-2027 годы»</t>
  </si>
  <si>
    <t>20 2 01 00000</t>
  </si>
  <si>
    <t>20 2 01 20110</t>
  </si>
  <si>
    <t>Подпрограмма «Обеспечение профилактики правонарушений на территории  Междуреченского муниципального округа на 2024-2027 годы»</t>
  </si>
  <si>
    <t>Основное мероприятие «Профилактика преступлений и иных правонарушений»</t>
  </si>
  <si>
    <t>20 3 01 00000</t>
  </si>
  <si>
    <t>Основное мероприятие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</si>
  <si>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20 3 01 23060</t>
  </si>
  <si>
    <t>20 3 02 00000</t>
  </si>
  <si>
    <t>20 3 02 23080</t>
  </si>
  <si>
    <t>Раздел</t>
  </si>
  <si>
    <t>Под    раздел</t>
  </si>
  <si>
    <t>Функционирование высшего должностного лица муниципального образования</t>
  </si>
  <si>
    <t>Функционирование представительных органов муниципальных образований</t>
  </si>
  <si>
    <t>20 1 06 00000</t>
  </si>
  <si>
    <t>Создание и использование запаса (резерва) топливных ресурсов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</si>
  <si>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животных без владельцев»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</si>
  <si>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</si>
  <si>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20 2 02 72314</t>
  </si>
  <si>
    <t>20 2 02 72230</t>
  </si>
  <si>
    <t>20 2 02 72110</t>
  </si>
  <si>
    <t>20 2 02 00000</t>
  </si>
  <si>
    <t xml:space="preserve">04 1 02 00000 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</si>
  <si>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</si>
  <si>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 xml:space="preserve">04 1 02 21030 </t>
  </si>
  <si>
    <t xml:space="preserve">04 1 02 21050 </t>
  </si>
  <si>
    <t>Членский взнос в Ассоциацию «Совет муниципальных образований области»</t>
  </si>
  <si>
    <t>Выплаты за звание «Почетный гражданин округа»</t>
  </si>
  <si>
    <t>Субсидии автономным учреждениям</t>
  </si>
  <si>
    <t>04 6 00 00000</t>
  </si>
  <si>
    <t>Основное мероприятие «Улучшение жилищных условий граждан, проживающих на сельских территориях»</t>
  </si>
  <si>
    <t>Подпрограмма «Развитие средств массовой информации в Междуреченском муниципальном округе»</t>
  </si>
  <si>
    <t>04 6 01 00000</t>
  </si>
  <si>
    <t xml:space="preserve">Основное мероприятие «Финансовая поддержка СМИ на полиграфические услуги и затраты связанные с изданием газеты» </t>
  </si>
  <si>
    <t>Средства массовой информации</t>
  </si>
  <si>
    <t>04 6 01 00590</t>
  </si>
  <si>
    <t>04 2 02 83050</t>
  </si>
  <si>
    <t>Публичные нормативные обязательства гражданам несоциального характера</t>
  </si>
  <si>
    <t>Проведение мероприятий для детей и молодежи</t>
  </si>
  <si>
    <t>01 4 05 20590</t>
  </si>
  <si>
    <t>01 4 05 00000</t>
  </si>
  <si>
    <t>Основное мероприятие «Проведение мероприятий для детей и молодежи»</t>
  </si>
  <si>
    <t>Основное мероприятие «Членские взносы в Ассоциации»</t>
  </si>
  <si>
    <t>Поддержка ветеранских организаций</t>
  </si>
  <si>
    <t>Поддержка Общероссийской общественной организации «Всероссийское общество инвалидов»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</si>
  <si>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</si>
  <si>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Основное мероприятие «Изготовление экспертных заключений о  техническом состоянии объектов, находящихся в муниципальной собственности»</t>
  </si>
  <si>
    <t>Проведение экспертизы технического состояния объектов муниципальной собственности</t>
  </si>
  <si>
    <t>Основное мероприятие «Приобретение имущества для муниципальных нужд»</t>
  </si>
  <si>
    <t>Основное мероприятие «Создание и использование запаса (резерва) топливных ресурсов»</t>
  </si>
  <si>
    <t>14 4 03 00000</t>
  </si>
  <si>
    <t>14 4 03 25080</t>
  </si>
  <si>
    <t>Основное мероприятие «Мероприятия в сфере защиты населения и территории от чрезвычайных ситуаций природного и техногенного характера, гражданской обороны»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</si>
  <si>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</si>
  <si>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20 1 06 94590</t>
  </si>
  <si>
    <t>Основное мероприятие «Осуществление отдельных государственных полномочий в части охраны окружающей среды»</t>
  </si>
  <si>
    <t>09 2 03 S3241</t>
  </si>
  <si>
    <t>09 2 03 00000</t>
  </si>
  <si>
    <t>Основное мероприятие «Строительство,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оборудованием»</t>
  </si>
  <si>
    <t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</t>
  </si>
  <si>
    <t>Cоздание условий для занятий инвалидов, лиц с ограниченными возможностями здоровья физической культурой и спортом</t>
  </si>
  <si>
    <t>17 2 01 S5110</t>
  </si>
  <si>
    <t>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</si>
  <si>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01 2 03 00000</t>
  </si>
  <si>
    <t>01 2 03 S1180</t>
  </si>
  <si>
    <t>Основное мероприятие  «Осуществление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(детей-инвалидов)»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</si>
  <si>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</si>
  <si>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01 1 03 00000</t>
  </si>
  <si>
    <t>01 1 03 S1180</t>
  </si>
  <si>
    <t>Расходы на реализацию мероприятий по благоустройству дворовых территорий многоквартирных домов</t>
  </si>
  <si>
    <t>Основное мероприятие «Обеспечение получения дошкольного образования в муниципальных дошкольных образовательных организациях»</t>
  </si>
  <si>
    <t xml:space="preserve">Расходы на осуществление мероприятий  по капитальному ремонту муниципального жилищного фонда </t>
  </si>
  <si>
    <t>2026 год</t>
  </si>
  <si>
    <t>11 1 01 S1510</t>
  </si>
  <si>
    <t>Cодержание опорной сети автомобильных дорог общего пользования местного значения</t>
  </si>
  <si>
    <t>13 3 01 S1960</t>
  </si>
  <si>
    <t>Расходы на обустройство детских и спортивных площадок</t>
  </si>
  <si>
    <t>13 4 А2 00000</t>
  </si>
  <si>
    <t>13 4 А2 55192</t>
  </si>
  <si>
    <t>Основное мероприятие «Реализация регионального проекта «Творческие люди»</t>
  </si>
  <si>
    <t>Государственная поддержка лучших работников сельских учреждений культуры и лучших сельских учреждений культуры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</si>
  <si>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</si>
  <si>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Основное мероприятие «Обеспечение деятельности Управления финансов администрации Междуреченского муниципального округа, как ответственного исполнителя муниципальной программы»</t>
  </si>
  <si>
    <t>Изготовление пластиковых карт "Социальная карта Забота"</t>
  </si>
  <si>
    <t>04 2 02 83060</t>
  </si>
  <si>
    <t>Исполнение судебных актов</t>
  </si>
  <si>
    <t>Подпрограмма "Переселение граждан из аврийного жилищного фонда Междуресенмкого муниципального округа на 2019-2025 годы»</t>
  </si>
  <si>
    <t>Основное мероприятие "Реализация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</si>
  <si>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переселению граждан из аврийного жилищного фонда с учетом необходимости развития малоэтажного жилищног строительства  за счет средств, поступивших от публично-правовой компании "Фонд развития территории"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</si>
  <si>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 за счет средств областного бюджета</t>
  </si>
  <si>
    <t>14 1 00 00000</t>
  </si>
  <si>
    <t>14 1 F3 00000</t>
  </si>
  <si>
    <t>14 1 F3 67483</t>
  </si>
  <si>
    <t>14 1 F3 67484</t>
  </si>
  <si>
    <t xml:space="preserve">к решению Представительного Собрания </t>
  </si>
  <si>
    <t>изменений в решение от 15.12.2023 № 128»</t>
  </si>
  <si>
    <t>13 2 01 00000</t>
  </si>
  <si>
    <t>Проведение мероприятий по обеспечению условий для дошкольного образования</t>
  </si>
  <si>
    <t>01 1 03 S1990</t>
  </si>
  <si>
    <t>Расходы на проведение мероприятий по созданию агроклассов и (или) лесных классов о общеобразовательных организациях области</t>
  </si>
  <si>
    <t>01 2 10 00000</t>
  </si>
  <si>
    <t>01 2 10 S1070</t>
  </si>
  <si>
    <t>Расходы на организацию школьных музеев</t>
  </si>
  <si>
    <t>01 2 11 00000</t>
  </si>
  <si>
    <t>01 2 11 S1010</t>
  </si>
  <si>
    <t>Субсидии юридическим лицам (кроме некоммерческих организаций), индивидуальным предпринимателям, физическим лицам</t>
  </si>
  <si>
    <t>Субсидия на доставку товаров в социально значимые магазины в малонаселенных и (или) труднодоступных населенных пунктах</t>
  </si>
  <si>
    <t>02 0 01 S1251</t>
  </si>
  <si>
    <t>Укрепление материально-технической базы муниципальных физкультурно-оздоровительных организаций</t>
  </si>
  <si>
    <t>09 2 04 00000</t>
  </si>
  <si>
    <t>09 2 04 S1040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</si>
  <si>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</si>
  <si>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11 2 02 00000</t>
  </si>
  <si>
    <t>11 2 02 97330</t>
  </si>
  <si>
    <t>Осуществление дорожной деятельности в отношении автомобильных дорог общего пользования местного значения</t>
  </si>
  <si>
    <t>11 1 02 S1350</t>
  </si>
  <si>
    <t>13 1 02 00000</t>
  </si>
  <si>
    <t>13 1 02 S1960</t>
  </si>
  <si>
    <t>Расходы на проектирование и строительство распределительных газовых сетей</t>
  </si>
  <si>
    <t>14 4 02 S3120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</si>
  <si>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</si>
  <si>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формирование(увеличение)  уставного фонда МУПа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</si>
  <si>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</si>
  <si>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14 4 04 0000</t>
  </si>
  <si>
    <t>14 4 04 21060</t>
  </si>
  <si>
    <t>Основное мероприятие "Приобретение имущества для муниципальных нужд"</t>
  </si>
  <si>
    <t>18 3 00 00000</t>
  </si>
  <si>
    <t>18 3 01 00000</t>
  </si>
  <si>
    <t>18 3 01 23010</t>
  </si>
  <si>
    <t>Создание и (или) ремонт источников наружного водоснабжения для забора воды в целях пожаротушения</t>
  </si>
  <si>
    <t>18 3 01 S1810</t>
  </si>
  <si>
    <t>Расходы на реализацию мероприятий в рамках реализации регионального проекта "Народный бюджет"</t>
  </si>
  <si>
    <t>18 4 01 S2270</t>
  </si>
  <si>
    <t>18 2 01 25030</t>
  </si>
  <si>
    <t>18 2 02 00000</t>
  </si>
  <si>
    <t>18 2 02 25040</t>
  </si>
  <si>
    <t>Расходы на обустройство контейнерных площадок</t>
  </si>
  <si>
    <t>18 2 02 S1100</t>
  </si>
  <si>
    <t>Расходы по организации уличного освещения за счет средств местного бюджета</t>
  </si>
  <si>
    <t>18 2 03 00000</t>
  </si>
  <si>
    <t>18 2 03 25020</t>
  </si>
  <si>
    <t>18 2 03 S1090</t>
  </si>
  <si>
    <t>Подпрограмма «Реализация проекта "Народный бюджет" на территории населенных пунктов Междуреченского муниципального округа на 2023-2027 годы»</t>
  </si>
  <si>
    <t>Основное мероприятие «Реализация проекта "Народный бюджет"</t>
  </si>
  <si>
    <t>18 5 04 00000</t>
  </si>
  <si>
    <t>18 5 04 S1553</t>
  </si>
  <si>
    <t>18 5 F2 S1551</t>
  </si>
  <si>
    <t>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</si>
  <si>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01 1 01 S1940</t>
  </si>
  <si>
    <t>"Расходы на строительство, реконструкцию, капитальный ремонт, ремонт и благоустройство территорий образовательных организаций муниципальной собственности"</t>
  </si>
  <si>
    <t>01 2 01 S1940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</si>
  <si>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вознаграждения советникам директоров по воспитанию и взаимодейстаию с детскими общественными объединениями муниципальных образовательных организаций</t>
  </si>
  <si>
    <t>01 2  05 50501</t>
  </si>
  <si>
    <t>Основное мероприятие "Проведение мероприятий по антитеррористической защищенности образовательных организаций"</t>
  </si>
  <si>
    <t>Расходы на проведение мероприятий по антитеррористической защищенности образовательных организаций</t>
  </si>
  <si>
    <t>01 2 12 00000</t>
  </si>
  <si>
    <t>01 2 12 S1140</t>
  </si>
  <si>
    <t>Субсидии на приобретение специализированного автотранспорта для развития мобильной торговли в малонаселенных и (или) труднодоступных населённых пунктах</t>
  </si>
  <si>
    <t>02 0 01 S1050</t>
  </si>
  <si>
    <t>Расходы на проведение мероприятий по антитеррористической защищенности объектов физической культуры и спорта</t>
  </si>
  <si>
    <t>09 2 01 S1160</t>
  </si>
  <si>
    <t>09 2 02 S1610</t>
  </si>
  <si>
    <t>13 3 01 S1140</t>
  </si>
  <si>
    <t>Расходы на проведение мероприятий по антитеррористической защищенности учреждений культуры</t>
  </si>
  <si>
    <t>13 2 01 S1570</t>
  </si>
  <si>
    <t>13 4 01 S1570</t>
  </si>
  <si>
    <t>Основное меропритие "Осуществление мероприятий по приспособлению жилого помещения и общего имущества в многоквартирном доме с учетом потребностей инвалидов"</t>
  </si>
  <si>
    <t>Расходы на осуществление мероприятий по приспособлению жилого помещения и общего имущества в многоквартирном доме с учетом потребностей инвалидов</t>
  </si>
  <si>
    <t>14 3 04 S1750</t>
  </si>
  <si>
    <t>14 3 04 00000</t>
  </si>
  <si>
    <t xml:space="preserve">Приобретение специализированной техники, осуществляющей текущее содержание объектов коммунальной инфраструктуры
  </t>
  </si>
  <si>
    <t>17 1 06 S3600</t>
  </si>
  <si>
    <t>Субсидии на обустройство систем уличного освещения</t>
  </si>
  <si>
    <t>18 2 03 S3350</t>
  </si>
  <si>
    <t>Реализация мероприятий в рамках реализации регионального проекта "Народный бюджет"</t>
  </si>
  <si>
    <t>Основное мероприятие «Обеспечение деятельности муниципального бюджетного учреждения «Благоустройство Междуречья»»</t>
  </si>
  <si>
    <t>18 2 04 00000</t>
  </si>
  <si>
    <t>18 2 04 25040</t>
  </si>
  <si>
    <t>18 2 04 70030</t>
  </si>
  <si>
    <t>Расходы на обеспечение деятельности муниципального бюджетного учреждения «Благоустройство Междуречья»»</t>
  </si>
  <si>
    <t>Подпрограмма «Развитие коммунального хозяйства на территории Междуреченского муниципального округа на 2024-2028 годы»</t>
  </si>
  <si>
    <t>"</t>
  </si>
  <si>
    <t>Приложение 6</t>
  </si>
  <si>
    <t>"Приложение 7                                                 к решению Представительного Собрания округа «О бюджете округа на  2024 год и плановый период 2025 и 2026 годов»</t>
  </si>
  <si>
    <t>округа от 14.11.2024 № 111 «О внесениий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</si>
</sst>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&quot;₽&quot;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2" borderId="0" xfId="0" applyFont="1" applyFill="1"/>
    <xf numFmtId="0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 readingOrder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2"/>
  <sheetViews>
    <sheetView tabSelected="1" workbookViewId="0">
      <selection activeCell="D15" sqref="D15"/>
    </sheetView>
  </sheetViews>
  <sheetFormatPr defaultRowHeight="15" x14ac:dyDescent="0.25"/>
  <cols>
    <col min="1" max="1" width="28.85546875" customWidth="1"/>
    <col min="2" max="2" width="15.140625" style="1" customWidth="1"/>
    <col min="3" max="3" width="9.140625" style="1"/>
    <col min="4" max="4" width="7" style="1" customWidth="1"/>
    <col min="5" max="5" width="7.42578125" style="1" customWidth="1"/>
    <col min="6" max="6" width="7.7109375" style="1" customWidth="1"/>
    <col min="7" max="7" width="11.140625" style="1" customWidth="1"/>
    <col min="8" max="10" width="8.85546875" style="1" hidden="1" customWidth="1"/>
    <col min="11" max="11" width="3.7109375" style="1" hidden="1" customWidth="1"/>
    <col min="12" max="12" width="11.85546875" style="1" customWidth="1"/>
    <col min="13" max="13" width="11.5703125" style="1" customWidth="1"/>
  </cols>
  <sheetData>
    <row r="1" spans="1:13" x14ac:dyDescent="0.25">
      <c r="F1" s="169" t="s">
        <v>643</v>
      </c>
      <c r="G1" s="169"/>
      <c r="H1" s="118"/>
      <c r="I1" s="118"/>
      <c r="J1" s="118"/>
      <c r="K1" s="118"/>
      <c r="L1" s="118"/>
      <c r="M1" s="118"/>
    </row>
    <row r="2" spans="1:13" x14ac:dyDescent="0.25">
      <c r="F2" s="170" t="s">
        <v>555</v>
      </c>
      <c r="G2" s="170"/>
      <c r="H2" s="170"/>
      <c r="I2" s="170"/>
      <c r="J2" s="170"/>
      <c r="K2" s="170"/>
      <c r="L2" s="170"/>
      <c r="M2" s="170"/>
    </row>
    <row r="3" spans="1:13" x14ac:dyDescent="0.25">
      <c r="F3" s="170" t="s">
        <v>645</v>
      </c>
      <c r="G3" s="170"/>
      <c r="H3" s="170"/>
      <c r="I3" s="170"/>
      <c r="J3" s="170"/>
      <c r="K3" s="170"/>
      <c r="L3" s="170"/>
      <c r="M3" s="170"/>
    </row>
    <row r="4" spans="1:13" x14ac:dyDescent="0.25">
      <c r="F4" s="170" t="s">
        <v>556</v>
      </c>
      <c r="G4" s="170"/>
      <c r="H4" s="170"/>
      <c r="I4" s="170"/>
      <c r="J4" s="170"/>
      <c r="K4" s="170"/>
      <c r="L4" s="170"/>
      <c r="M4" s="170"/>
    </row>
    <row r="5" spans="1:13" x14ac:dyDescent="0.25">
      <c r="F5" s="171" t="s">
        <v>644</v>
      </c>
      <c r="G5" s="171"/>
      <c r="H5" s="171"/>
      <c r="I5" s="171"/>
      <c r="J5" s="171"/>
      <c r="K5" s="171"/>
      <c r="L5" s="171"/>
      <c r="M5" s="171"/>
    </row>
    <row r="6" spans="1:13" x14ac:dyDescent="0.25">
      <c r="F6" s="171"/>
      <c r="G6" s="171"/>
      <c r="H6" s="171"/>
      <c r="I6" s="171"/>
      <c r="J6" s="171"/>
      <c r="K6" s="171"/>
      <c r="L6" s="171"/>
      <c r="M6" s="171"/>
    </row>
    <row r="7" spans="1:13" ht="46.5" customHeight="1" x14ac:dyDescent="0.25"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5">
      <c r="A8" s="172" t="s">
        <v>204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3" ht="15.75" x14ac:dyDescent="0.25">
      <c r="A9" s="173" t="s">
        <v>379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3" ht="15.75" thickBot="1" x14ac:dyDescent="0.3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</row>
    <row r="11" spans="1:13" ht="15.75" thickBot="1" x14ac:dyDescent="0.3">
      <c r="A11" s="163" t="s">
        <v>0</v>
      </c>
      <c r="B11" s="163" t="s">
        <v>1</v>
      </c>
      <c r="C11" s="163" t="s">
        <v>2</v>
      </c>
      <c r="D11" s="163" t="s">
        <v>471</v>
      </c>
      <c r="E11" s="163" t="s">
        <v>472</v>
      </c>
      <c r="F11" s="163" t="s">
        <v>104</v>
      </c>
      <c r="G11" s="175" t="s">
        <v>114</v>
      </c>
      <c r="H11" s="175"/>
      <c r="I11" s="175"/>
      <c r="J11" s="175"/>
      <c r="K11" s="175"/>
      <c r="L11" s="175"/>
      <c r="M11" s="175"/>
    </row>
    <row r="12" spans="1:13" ht="12" customHeight="1" thickBot="1" x14ac:dyDescent="0.3">
      <c r="A12" s="163"/>
      <c r="B12" s="164"/>
      <c r="C12" s="163"/>
      <c r="D12" s="164"/>
      <c r="E12" s="164"/>
      <c r="F12" s="164"/>
      <c r="G12" s="175"/>
      <c r="H12" s="175"/>
      <c r="I12" s="175"/>
      <c r="J12" s="175"/>
      <c r="K12" s="175"/>
      <c r="L12" s="175"/>
      <c r="M12" s="175"/>
    </row>
    <row r="13" spans="1:13" ht="15.75" thickBot="1" x14ac:dyDescent="0.3">
      <c r="A13" s="163"/>
      <c r="B13" s="164"/>
      <c r="C13" s="163"/>
      <c r="D13" s="164"/>
      <c r="E13" s="164"/>
      <c r="F13" s="164"/>
      <c r="G13" s="163" t="s">
        <v>383</v>
      </c>
      <c r="H13" s="163"/>
      <c r="I13" s="163"/>
      <c r="J13" s="163"/>
      <c r="K13" s="163"/>
      <c r="L13" s="163" t="s">
        <v>384</v>
      </c>
      <c r="M13" s="163" t="s">
        <v>533</v>
      </c>
    </row>
    <row r="14" spans="1:13" ht="15.75" thickBot="1" x14ac:dyDescent="0.3">
      <c r="A14" s="163"/>
      <c r="B14" s="164"/>
      <c r="C14" s="163"/>
      <c r="D14" s="164"/>
      <c r="E14" s="164"/>
      <c r="F14" s="164"/>
      <c r="G14" s="163"/>
      <c r="H14" s="163"/>
      <c r="I14" s="163"/>
      <c r="J14" s="163"/>
      <c r="K14" s="163"/>
      <c r="L14" s="163"/>
      <c r="M14" s="164"/>
    </row>
    <row r="15" spans="1:13" ht="15.75" thickBot="1" x14ac:dyDescent="0.3">
      <c r="A15" s="2">
        <v>1</v>
      </c>
      <c r="B15" s="3">
        <v>2</v>
      </c>
      <c r="C15" s="2">
        <v>3</v>
      </c>
      <c r="D15" s="3">
        <v>4</v>
      </c>
      <c r="E15" s="3">
        <v>5</v>
      </c>
      <c r="F15" s="3">
        <v>6</v>
      </c>
      <c r="G15" s="2">
        <v>7</v>
      </c>
      <c r="H15" s="2"/>
      <c r="I15" s="2"/>
      <c r="J15" s="2"/>
      <c r="K15" s="2"/>
      <c r="L15" s="2">
        <v>8</v>
      </c>
      <c r="M15" s="3">
        <v>9</v>
      </c>
    </row>
    <row r="16" spans="1:13" ht="64.5" thickBot="1" x14ac:dyDescent="0.3">
      <c r="A16" s="15" t="s">
        <v>116</v>
      </c>
      <c r="B16" s="5" t="s">
        <v>115</v>
      </c>
      <c r="C16" s="5"/>
      <c r="D16" s="11"/>
      <c r="E16" s="11"/>
      <c r="F16" s="5"/>
      <c r="G16" s="148">
        <f t="shared" ref="G16:M16" si="0">G17+G32+G82+G88</f>
        <v>161571.70000000001</v>
      </c>
      <c r="H16" s="148">
        <f t="shared" si="0"/>
        <v>122999.89999999998</v>
      </c>
      <c r="I16" s="148">
        <f t="shared" si="0"/>
        <v>3890.6</v>
      </c>
      <c r="J16" s="148">
        <f t="shared" si="0"/>
        <v>3890.6</v>
      </c>
      <c r="K16" s="148">
        <f t="shared" si="0"/>
        <v>3890.6</v>
      </c>
      <c r="L16" s="148">
        <f t="shared" si="0"/>
        <v>230056.60000000003</v>
      </c>
      <c r="M16" s="148">
        <f t="shared" si="0"/>
        <v>176376.8</v>
      </c>
    </row>
    <row r="17" spans="1:13" ht="39" thickBot="1" x14ac:dyDescent="0.3">
      <c r="A17" s="16" t="s">
        <v>380</v>
      </c>
      <c r="B17" s="8" t="s">
        <v>117</v>
      </c>
      <c r="C17" s="8">
        <v>148</v>
      </c>
      <c r="D17" s="9" t="s">
        <v>105</v>
      </c>
      <c r="E17" s="9" t="s">
        <v>107</v>
      </c>
      <c r="F17" s="8"/>
      <c r="G17" s="157">
        <f>G18+G27</f>
        <v>29321</v>
      </c>
      <c r="H17" s="157">
        <f t="shared" ref="H17:M17" si="1">H18+H27</f>
        <v>25015.399999999998</v>
      </c>
      <c r="I17" s="157">
        <f t="shared" si="1"/>
        <v>0</v>
      </c>
      <c r="J17" s="157">
        <f t="shared" si="1"/>
        <v>0</v>
      </c>
      <c r="K17" s="157">
        <f t="shared" si="1"/>
        <v>0</v>
      </c>
      <c r="L17" s="157">
        <f t="shared" si="1"/>
        <v>42999</v>
      </c>
      <c r="M17" s="157">
        <f t="shared" si="1"/>
        <v>30307.599999999999</v>
      </c>
    </row>
    <row r="18" spans="1:13" ht="64.5" thickBot="1" x14ac:dyDescent="0.3">
      <c r="A18" s="16" t="s">
        <v>531</v>
      </c>
      <c r="B18" s="8" t="s">
        <v>118</v>
      </c>
      <c r="C18" s="8">
        <v>148</v>
      </c>
      <c r="D18" s="9" t="s">
        <v>105</v>
      </c>
      <c r="E18" s="9" t="s">
        <v>107</v>
      </c>
      <c r="F18" s="5"/>
      <c r="G18" s="157">
        <f>G19+G23+G21+G25</f>
        <v>29209.9</v>
      </c>
      <c r="H18" s="157">
        <f t="shared" ref="H18:M18" si="2">H19+H23+H21+H25</f>
        <v>25015.399999999998</v>
      </c>
      <c r="I18" s="157">
        <f t="shared" si="2"/>
        <v>0</v>
      </c>
      <c r="J18" s="157">
        <f t="shared" si="2"/>
        <v>0</v>
      </c>
      <c r="K18" s="157">
        <f t="shared" si="2"/>
        <v>0</v>
      </c>
      <c r="L18" s="157">
        <f t="shared" si="2"/>
        <v>42999</v>
      </c>
      <c r="M18" s="157">
        <f t="shared" si="2"/>
        <v>30307.599999999999</v>
      </c>
    </row>
    <row r="19" spans="1:13" ht="15.75" thickBot="1" x14ac:dyDescent="0.3">
      <c r="A19" s="16" t="s">
        <v>34</v>
      </c>
      <c r="B19" s="8" t="s">
        <v>119</v>
      </c>
      <c r="C19" s="8">
        <v>148</v>
      </c>
      <c r="D19" s="9" t="s">
        <v>105</v>
      </c>
      <c r="E19" s="9" t="s">
        <v>107</v>
      </c>
      <c r="F19" s="8"/>
      <c r="G19" s="10">
        <f>G20</f>
        <v>3245.7</v>
      </c>
      <c r="H19" s="10">
        <f t="shared" ref="H19:M19" si="3">H20</f>
        <v>2473.3000000000002</v>
      </c>
      <c r="I19" s="10">
        <f t="shared" si="3"/>
        <v>0</v>
      </c>
      <c r="J19" s="10">
        <f t="shared" si="3"/>
        <v>0</v>
      </c>
      <c r="K19" s="10">
        <f t="shared" si="3"/>
        <v>0</v>
      </c>
      <c r="L19" s="10">
        <f t="shared" si="3"/>
        <v>2958.3</v>
      </c>
      <c r="M19" s="10">
        <f t="shared" si="3"/>
        <v>3291.1</v>
      </c>
    </row>
    <row r="20" spans="1:13" ht="26.25" thickBot="1" x14ac:dyDescent="0.3">
      <c r="A20" s="16" t="s">
        <v>35</v>
      </c>
      <c r="B20" s="8" t="s">
        <v>119</v>
      </c>
      <c r="C20" s="8">
        <v>148</v>
      </c>
      <c r="D20" s="9" t="s">
        <v>105</v>
      </c>
      <c r="E20" s="9" t="s">
        <v>107</v>
      </c>
      <c r="F20" s="8">
        <v>610</v>
      </c>
      <c r="G20" s="10">
        <v>3245.7</v>
      </c>
      <c r="H20" s="10">
        <v>2473.3000000000002</v>
      </c>
      <c r="I20" s="10"/>
      <c r="J20" s="10"/>
      <c r="K20" s="10"/>
      <c r="L20" s="10">
        <v>2958.3</v>
      </c>
      <c r="M20" s="10">
        <v>3291.1</v>
      </c>
    </row>
    <row r="21" spans="1:13" ht="64.5" thickBot="1" x14ac:dyDescent="0.3">
      <c r="A21" s="16" t="s">
        <v>28</v>
      </c>
      <c r="B21" s="8" t="s">
        <v>121</v>
      </c>
      <c r="C21" s="8">
        <v>148</v>
      </c>
      <c r="D21" s="9" t="s">
        <v>105</v>
      </c>
      <c r="E21" s="9" t="s">
        <v>107</v>
      </c>
      <c r="F21" s="8"/>
      <c r="G21" s="10">
        <f>G22</f>
        <v>2076.1999999999998</v>
      </c>
      <c r="H21" s="22">
        <f t="shared" ref="H21:M21" si="4">H22</f>
        <v>1119.5999999999999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2076.1999999999998</v>
      </c>
      <c r="M21" s="22">
        <f t="shared" si="4"/>
        <v>2076.1999999999998</v>
      </c>
    </row>
    <row r="22" spans="1:13" ht="26.25" thickBot="1" x14ac:dyDescent="0.3">
      <c r="A22" s="16" t="s">
        <v>29</v>
      </c>
      <c r="B22" s="8" t="s">
        <v>121</v>
      </c>
      <c r="C22" s="8">
        <v>148</v>
      </c>
      <c r="D22" s="9" t="s">
        <v>105</v>
      </c>
      <c r="E22" s="9" t="s">
        <v>107</v>
      </c>
      <c r="F22" s="8">
        <v>610</v>
      </c>
      <c r="G22" s="10">
        <v>2076.1999999999998</v>
      </c>
      <c r="H22" s="10">
        <v>1119.5999999999999</v>
      </c>
      <c r="I22" s="10"/>
      <c r="J22" s="10"/>
      <c r="K22" s="10"/>
      <c r="L22" s="10">
        <v>2076.1999999999998</v>
      </c>
      <c r="M22" s="10">
        <v>2076.1999999999998</v>
      </c>
    </row>
    <row r="23" spans="1:13" ht="51.75" thickBot="1" x14ac:dyDescent="0.3">
      <c r="A23" s="16" t="s">
        <v>36</v>
      </c>
      <c r="B23" s="8" t="s">
        <v>120</v>
      </c>
      <c r="C23" s="8">
        <v>148</v>
      </c>
      <c r="D23" s="9" t="s">
        <v>105</v>
      </c>
      <c r="E23" s="9" t="s">
        <v>107</v>
      </c>
      <c r="F23" s="8"/>
      <c r="G23" s="10">
        <f>G24</f>
        <v>23888</v>
      </c>
      <c r="H23" s="10">
        <f t="shared" ref="H23:M23" si="5">H24</f>
        <v>21422.5</v>
      </c>
      <c r="I23" s="10">
        <f t="shared" si="5"/>
        <v>0</v>
      </c>
      <c r="J23" s="10">
        <f t="shared" si="5"/>
        <v>0</v>
      </c>
      <c r="K23" s="10">
        <f t="shared" si="5"/>
        <v>0</v>
      </c>
      <c r="L23" s="10">
        <f t="shared" si="5"/>
        <v>24032.1</v>
      </c>
      <c r="M23" s="10">
        <f t="shared" si="5"/>
        <v>24940.3</v>
      </c>
    </row>
    <row r="24" spans="1:13" ht="26.25" thickBot="1" x14ac:dyDescent="0.3">
      <c r="A24" s="16" t="s">
        <v>35</v>
      </c>
      <c r="B24" s="8" t="s">
        <v>120</v>
      </c>
      <c r="C24" s="8">
        <v>148</v>
      </c>
      <c r="D24" s="9" t="s">
        <v>105</v>
      </c>
      <c r="E24" s="9" t="s">
        <v>107</v>
      </c>
      <c r="F24" s="8">
        <v>610</v>
      </c>
      <c r="G24" s="32">
        <v>23888</v>
      </c>
      <c r="H24" s="32">
        <v>21422.5</v>
      </c>
      <c r="I24" s="32"/>
      <c r="J24" s="32"/>
      <c r="K24" s="32"/>
      <c r="L24" s="32">
        <v>24032.1</v>
      </c>
      <c r="M24" s="32">
        <v>24940.3</v>
      </c>
    </row>
    <row r="25" spans="1:13" ht="77.25" thickBot="1" x14ac:dyDescent="0.3">
      <c r="A25" s="55" t="s">
        <v>608</v>
      </c>
      <c r="B25" s="54" t="s">
        <v>609</v>
      </c>
      <c r="C25" s="54">
        <v>148</v>
      </c>
      <c r="D25" s="56" t="s">
        <v>105</v>
      </c>
      <c r="E25" s="56" t="s">
        <v>107</v>
      </c>
      <c r="F25" s="54"/>
      <c r="G25" s="135">
        <f>G26</f>
        <v>0</v>
      </c>
      <c r="H25" s="135"/>
      <c r="I25" s="135"/>
      <c r="J25" s="135"/>
      <c r="K25" s="135"/>
      <c r="L25" s="135">
        <f>L26</f>
        <v>13932.4</v>
      </c>
      <c r="M25" s="135">
        <f>M26</f>
        <v>0</v>
      </c>
    </row>
    <row r="26" spans="1:13" ht="26.25" thickBot="1" x14ac:dyDescent="0.3">
      <c r="A26" s="55" t="s">
        <v>35</v>
      </c>
      <c r="B26" s="54" t="s">
        <v>609</v>
      </c>
      <c r="C26" s="54">
        <v>148</v>
      </c>
      <c r="D26" s="56" t="s">
        <v>105</v>
      </c>
      <c r="E26" s="56" t="s">
        <v>107</v>
      </c>
      <c r="F26" s="54">
        <v>610</v>
      </c>
      <c r="G26" s="135">
        <v>0</v>
      </c>
      <c r="H26" s="135"/>
      <c r="I26" s="135"/>
      <c r="J26" s="135"/>
      <c r="K26" s="135"/>
      <c r="L26" s="135">
        <v>13932.4</v>
      </c>
      <c r="M26" s="135">
        <v>0</v>
      </c>
    </row>
    <row r="27" spans="1:13" ht="128.25" thickBot="1" x14ac:dyDescent="0.3">
      <c r="A27" s="55" t="s">
        <v>526</v>
      </c>
      <c r="B27" s="54" t="s">
        <v>528</v>
      </c>
      <c r="C27" s="54">
        <v>148</v>
      </c>
      <c r="D27" s="56" t="s">
        <v>105</v>
      </c>
      <c r="E27" s="56" t="s">
        <v>107</v>
      </c>
      <c r="F27" s="54"/>
      <c r="G27" s="91">
        <f>G28+G30</f>
        <v>111.1</v>
      </c>
      <c r="H27" s="119">
        <f t="shared" ref="H27:L27" si="6">H28+H30</f>
        <v>0</v>
      </c>
      <c r="I27" s="119">
        <f t="shared" si="6"/>
        <v>0</v>
      </c>
      <c r="J27" s="119">
        <f t="shared" si="6"/>
        <v>0</v>
      </c>
      <c r="K27" s="119">
        <f t="shared" si="6"/>
        <v>0</v>
      </c>
      <c r="L27" s="119">
        <f t="shared" si="6"/>
        <v>0</v>
      </c>
      <c r="M27" s="119">
        <f>M28+M30</f>
        <v>0</v>
      </c>
    </row>
    <row r="28" spans="1:13" ht="116.25" customHeight="1" thickBot="1" x14ac:dyDescent="0.3">
      <c r="A28" s="55" t="s">
        <v>527</v>
      </c>
      <c r="B28" s="54" t="s">
        <v>529</v>
      </c>
      <c r="C28" s="54">
        <v>148</v>
      </c>
      <c r="D28" s="56" t="s">
        <v>105</v>
      </c>
      <c r="E28" s="56" t="s">
        <v>107</v>
      </c>
      <c r="F28" s="54"/>
      <c r="G28" s="91">
        <f>G29</f>
        <v>60</v>
      </c>
      <c r="H28" s="91">
        <f t="shared" ref="H28:M28" si="7">H29</f>
        <v>0</v>
      </c>
      <c r="I28" s="91">
        <f t="shared" si="7"/>
        <v>0</v>
      </c>
      <c r="J28" s="91">
        <f t="shared" si="7"/>
        <v>0</v>
      </c>
      <c r="K28" s="91">
        <f t="shared" si="7"/>
        <v>0</v>
      </c>
      <c r="L28" s="91">
        <f t="shared" si="7"/>
        <v>0</v>
      </c>
      <c r="M28" s="91">
        <f t="shared" si="7"/>
        <v>0</v>
      </c>
    </row>
    <row r="29" spans="1:13" ht="26.25" thickBot="1" x14ac:dyDescent="0.3">
      <c r="A29" s="55" t="s">
        <v>41</v>
      </c>
      <c r="B29" s="54" t="s">
        <v>529</v>
      </c>
      <c r="C29" s="54">
        <v>148</v>
      </c>
      <c r="D29" s="56" t="s">
        <v>105</v>
      </c>
      <c r="E29" s="56" t="s">
        <v>107</v>
      </c>
      <c r="F29" s="54">
        <v>610</v>
      </c>
      <c r="G29" s="91">
        <v>60</v>
      </c>
      <c r="H29" s="91"/>
      <c r="I29" s="91"/>
      <c r="J29" s="91"/>
      <c r="K29" s="91"/>
      <c r="L29" s="91">
        <v>0</v>
      </c>
      <c r="M29" s="91">
        <v>0</v>
      </c>
    </row>
    <row r="30" spans="1:13" ht="39" thickBot="1" x14ac:dyDescent="0.3">
      <c r="A30" s="55" t="s">
        <v>558</v>
      </c>
      <c r="B30" s="56" t="s">
        <v>559</v>
      </c>
      <c r="C30" s="54">
        <v>148</v>
      </c>
      <c r="D30" s="56" t="s">
        <v>105</v>
      </c>
      <c r="E30" s="56" t="s">
        <v>107</v>
      </c>
      <c r="F30" s="54"/>
      <c r="G30" s="119">
        <f>G31</f>
        <v>51.1</v>
      </c>
      <c r="H30" s="119"/>
      <c r="I30" s="119"/>
      <c r="J30" s="119"/>
      <c r="K30" s="119"/>
      <c r="L30" s="119">
        <f>L31</f>
        <v>0</v>
      </c>
      <c r="M30" s="119">
        <f>M31</f>
        <v>0</v>
      </c>
    </row>
    <row r="31" spans="1:13" ht="26.25" thickBot="1" x14ac:dyDescent="0.3">
      <c r="A31" s="55" t="s">
        <v>41</v>
      </c>
      <c r="B31" s="56" t="s">
        <v>559</v>
      </c>
      <c r="C31" s="54">
        <v>148</v>
      </c>
      <c r="D31" s="56" t="s">
        <v>105</v>
      </c>
      <c r="E31" s="56" t="s">
        <v>107</v>
      </c>
      <c r="F31" s="54">
        <v>610</v>
      </c>
      <c r="G31" s="119">
        <v>51.1</v>
      </c>
      <c r="H31" s="119"/>
      <c r="I31" s="119"/>
      <c r="J31" s="119"/>
      <c r="K31" s="119"/>
      <c r="L31" s="119">
        <v>0</v>
      </c>
      <c r="M31" s="119">
        <v>0</v>
      </c>
    </row>
    <row r="32" spans="1:13" ht="30" customHeight="1" thickBot="1" x14ac:dyDescent="0.3">
      <c r="A32" s="16" t="s">
        <v>381</v>
      </c>
      <c r="B32" s="8" t="s">
        <v>122</v>
      </c>
      <c r="C32" s="8">
        <v>148</v>
      </c>
      <c r="D32" s="9"/>
      <c r="E32" s="9"/>
      <c r="F32" s="8"/>
      <c r="G32" s="10">
        <f>G33+G42+G45+G50+G55+G61+G64+G67+G73+G76+G79</f>
        <v>121352.9</v>
      </c>
      <c r="H32" s="53">
        <f t="shared" ref="H32:K32" si="8">H33+H42+H45+H50+H55+H61+H64+H67+H73+H76+H79</f>
        <v>91472.299999999988</v>
      </c>
      <c r="I32" s="53">
        <f t="shared" si="8"/>
        <v>3890.6</v>
      </c>
      <c r="J32" s="53">
        <f t="shared" si="8"/>
        <v>3890.6</v>
      </c>
      <c r="K32" s="53">
        <f t="shared" si="8"/>
        <v>3890.6</v>
      </c>
      <c r="L32" s="53">
        <f>L33+L42+L45+L50+L55+L61+L64+L67+L73+L76+L79</f>
        <v>176542.50000000003</v>
      </c>
      <c r="M32" s="53">
        <f>M33+M42+M45+M50+M55+M61+M64+M67+M73+M76+M79</f>
        <v>135380.69999999998</v>
      </c>
    </row>
    <row r="33" spans="1:13" ht="90" thickBot="1" x14ac:dyDescent="0.3">
      <c r="A33" s="16" t="s">
        <v>38</v>
      </c>
      <c r="B33" s="8" t="s">
        <v>123</v>
      </c>
      <c r="C33" s="8">
        <v>148</v>
      </c>
      <c r="D33" s="9" t="s">
        <v>105</v>
      </c>
      <c r="E33" s="9" t="s">
        <v>112</v>
      </c>
      <c r="F33" s="8"/>
      <c r="G33" s="53">
        <f>G34+G38+G36+G40</f>
        <v>96191.7</v>
      </c>
      <c r="H33" s="53">
        <f t="shared" ref="H33:K33" si="9">H34+H38+H36</f>
        <v>75732</v>
      </c>
      <c r="I33" s="53">
        <f t="shared" si="9"/>
        <v>0</v>
      </c>
      <c r="J33" s="53">
        <f t="shared" si="9"/>
        <v>0</v>
      </c>
      <c r="K33" s="53">
        <f t="shared" si="9"/>
        <v>0</v>
      </c>
      <c r="L33" s="53">
        <f>L34+L38+L36+L40</f>
        <v>163366.6</v>
      </c>
      <c r="M33" s="53">
        <f>M34+M38+M36+M40</f>
        <v>117916</v>
      </c>
    </row>
    <row r="34" spans="1:13" ht="39" thickBot="1" x14ac:dyDescent="0.3">
      <c r="A34" s="16" t="s">
        <v>39</v>
      </c>
      <c r="B34" s="8" t="s">
        <v>124</v>
      </c>
      <c r="C34" s="8">
        <v>148</v>
      </c>
      <c r="D34" s="9" t="s">
        <v>105</v>
      </c>
      <c r="E34" s="9" t="s">
        <v>112</v>
      </c>
      <c r="F34" s="8"/>
      <c r="G34" s="10">
        <f>G35</f>
        <v>24145.8</v>
      </c>
      <c r="H34" s="22">
        <f t="shared" ref="H34:M34" si="10">H35</f>
        <v>20233.099999999999</v>
      </c>
      <c r="I34" s="22">
        <f t="shared" si="10"/>
        <v>0</v>
      </c>
      <c r="J34" s="22">
        <f t="shared" si="10"/>
        <v>0</v>
      </c>
      <c r="K34" s="22">
        <f t="shared" si="10"/>
        <v>0</v>
      </c>
      <c r="L34" s="22">
        <f t="shared" si="10"/>
        <v>21845.9</v>
      </c>
      <c r="M34" s="22">
        <f t="shared" si="10"/>
        <v>20358.099999999999</v>
      </c>
    </row>
    <row r="35" spans="1:13" ht="26.25" thickBot="1" x14ac:dyDescent="0.3">
      <c r="A35" s="16" t="s">
        <v>35</v>
      </c>
      <c r="B35" s="8" t="s">
        <v>124</v>
      </c>
      <c r="C35" s="8">
        <v>148</v>
      </c>
      <c r="D35" s="9" t="s">
        <v>105</v>
      </c>
      <c r="E35" s="9" t="s">
        <v>112</v>
      </c>
      <c r="F35" s="8">
        <v>610</v>
      </c>
      <c r="G35" s="126">
        <v>24145.8</v>
      </c>
      <c r="H35" s="10">
        <v>20233.099999999999</v>
      </c>
      <c r="I35" s="10"/>
      <c r="J35" s="10"/>
      <c r="K35" s="10"/>
      <c r="L35" s="10">
        <v>21845.9</v>
      </c>
      <c r="M35" s="10">
        <v>20358.099999999999</v>
      </c>
    </row>
    <row r="36" spans="1:13" ht="64.5" thickBot="1" x14ac:dyDescent="0.3">
      <c r="A36" s="16" t="s">
        <v>28</v>
      </c>
      <c r="B36" s="8" t="s">
        <v>126</v>
      </c>
      <c r="C36" s="8">
        <v>148</v>
      </c>
      <c r="D36" s="9" t="s">
        <v>105</v>
      </c>
      <c r="E36" s="9" t="s">
        <v>112</v>
      </c>
      <c r="F36" s="8"/>
      <c r="G36" s="10">
        <f>G37</f>
        <v>14770.8</v>
      </c>
      <c r="H36" s="22">
        <f t="shared" ref="H36:M36" si="11">H37</f>
        <v>8577.9</v>
      </c>
      <c r="I36" s="22">
        <f t="shared" si="11"/>
        <v>0</v>
      </c>
      <c r="J36" s="22">
        <f t="shared" si="11"/>
        <v>0</v>
      </c>
      <c r="K36" s="22">
        <f t="shared" si="11"/>
        <v>0</v>
      </c>
      <c r="L36" s="22">
        <f t="shared" si="11"/>
        <v>17792.8</v>
      </c>
      <c r="M36" s="22">
        <f t="shared" si="11"/>
        <v>17792.8</v>
      </c>
    </row>
    <row r="37" spans="1:13" ht="26.25" thickBot="1" x14ac:dyDescent="0.3">
      <c r="A37" s="16" t="s">
        <v>29</v>
      </c>
      <c r="B37" s="8" t="s">
        <v>126</v>
      </c>
      <c r="C37" s="8">
        <v>148</v>
      </c>
      <c r="D37" s="9" t="s">
        <v>105</v>
      </c>
      <c r="E37" s="9" t="s">
        <v>112</v>
      </c>
      <c r="F37" s="8">
        <v>610</v>
      </c>
      <c r="G37" s="10">
        <v>14770.8</v>
      </c>
      <c r="H37" s="10">
        <v>8577.9</v>
      </c>
      <c r="I37" s="10"/>
      <c r="J37" s="10"/>
      <c r="K37" s="10"/>
      <c r="L37" s="10">
        <v>17792.8</v>
      </c>
      <c r="M37" s="10">
        <v>17792.8</v>
      </c>
    </row>
    <row r="38" spans="1:13" ht="51.75" thickBot="1" x14ac:dyDescent="0.3">
      <c r="A38" s="16" t="s">
        <v>40</v>
      </c>
      <c r="B38" s="8" t="s">
        <v>125</v>
      </c>
      <c r="C38" s="8">
        <v>148</v>
      </c>
      <c r="D38" s="9" t="s">
        <v>105</v>
      </c>
      <c r="E38" s="9" t="s">
        <v>112</v>
      </c>
      <c r="F38" s="8"/>
      <c r="G38" s="10">
        <f>G39</f>
        <v>57275.1</v>
      </c>
      <c r="H38" s="22">
        <f t="shared" ref="H38:M38" si="12">H39</f>
        <v>46921</v>
      </c>
      <c r="I38" s="22">
        <f t="shared" si="12"/>
        <v>0</v>
      </c>
      <c r="J38" s="22">
        <f t="shared" si="12"/>
        <v>0</v>
      </c>
      <c r="K38" s="22">
        <f t="shared" si="12"/>
        <v>0</v>
      </c>
      <c r="L38" s="22">
        <f t="shared" si="12"/>
        <v>64132</v>
      </c>
      <c r="M38" s="22">
        <f t="shared" si="12"/>
        <v>71381.3</v>
      </c>
    </row>
    <row r="39" spans="1:13" ht="26.25" thickBot="1" x14ac:dyDescent="0.3">
      <c r="A39" s="16" t="s">
        <v>41</v>
      </c>
      <c r="B39" s="8" t="s">
        <v>125</v>
      </c>
      <c r="C39" s="8">
        <v>148</v>
      </c>
      <c r="D39" s="9" t="s">
        <v>105</v>
      </c>
      <c r="E39" s="9" t="s">
        <v>112</v>
      </c>
      <c r="F39" s="8">
        <v>610</v>
      </c>
      <c r="G39" s="32">
        <v>57275.1</v>
      </c>
      <c r="H39" s="32">
        <v>46921</v>
      </c>
      <c r="I39" s="32"/>
      <c r="J39" s="32"/>
      <c r="K39" s="32"/>
      <c r="L39" s="32">
        <v>64132</v>
      </c>
      <c r="M39" s="32">
        <v>71381.3</v>
      </c>
    </row>
    <row r="40" spans="1:13" ht="77.25" thickBot="1" x14ac:dyDescent="0.3">
      <c r="A40" s="55" t="s">
        <v>610</v>
      </c>
      <c r="B40" s="54" t="s">
        <v>611</v>
      </c>
      <c r="C40" s="54">
        <v>148</v>
      </c>
      <c r="D40" s="56" t="s">
        <v>105</v>
      </c>
      <c r="E40" s="56" t="s">
        <v>112</v>
      </c>
      <c r="F40" s="54"/>
      <c r="G40" s="135">
        <f>G41</f>
        <v>0</v>
      </c>
      <c r="H40" s="135"/>
      <c r="I40" s="135"/>
      <c r="J40" s="135"/>
      <c r="K40" s="135"/>
      <c r="L40" s="135">
        <f>L41</f>
        <v>59595.9</v>
      </c>
      <c r="M40" s="135">
        <f>M41</f>
        <v>8383.7999999999993</v>
      </c>
    </row>
    <row r="41" spans="1:13" ht="26.25" thickBot="1" x14ac:dyDescent="0.3">
      <c r="A41" s="55" t="s">
        <v>41</v>
      </c>
      <c r="B41" s="54" t="s">
        <v>611</v>
      </c>
      <c r="C41" s="54">
        <v>148</v>
      </c>
      <c r="D41" s="56" t="s">
        <v>105</v>
      </c>
      <c r="E41" s="56" t="s">
        <v>112</v>
      </c>
      <c r="F41" s="54">
        <v>610</v>
      </c>
      <c r="G41" s="135">
        <v>0</v>
      </c>
      <c r="H41" s="135"/>
      <c r="I41" s="135"/>
      <c r="J41" s="135"/>
      <c r="K41" s="135"/>
      <c r="L41" s="135">
        <v>59595.9</v>
      </c>
      <c r="M41" s="135">
        <v>8383.7999999999993</v>
      </c>
    </row>
    <row r="42" spans="1:13" ht="128.25" thickBot="1" x14ac:dyDescent="0.3">
      <c r="A42" s="55" t="s">
        <v>526</v>
      </c>
      <c r="B42" s="54" t="s">
        <v>524</v>
      </c>
      <c r="C42" s="54">
        <v>148</v>
      </c>
      <c r="D42" s="56" t="s">
        <v>105</v>
      </c>
      <c r="E42" s="56" t="s">
        <v>112</v>
      </c>
      <c r="F42" s="54"/>
      <c r="G42" s="84">
        <f>G43</f>
        <v>120</v>
      </c>
      <c r="H42" s="84">
        <f t="shared" ref="H42:M42" si="13">H43</f>
        <v>0</v>
      </c>
      <c r="I42" s="84">
        <f t="shared" si="13"/>
        <v>0</v>
      </c>
      <c r="J42" s="84">
        <f t="shared" si="13"/>
        <v>0</v>
      </c>
      <c r="K42" s="84">
        <f t="shared" si="13"/>
        <v>0</v>
      </c>
      <c r="L42" s="84">
        <f t="shared" si="13"/>
        <v>0</v>
      </c>
      <c r="M42" s="84">
        <f t="shared" si="13"/>
        <v>0</v>
      </c>
    </row>
    <row r="43" spans="1:13" ht="116.25" customHeight="1" thickBot="1" x14ac:dyDescent="0.3">
      <c r="A43" s="55" t="s">
        <v>527</v>
      </c>
      <c r="B43" s="54" t="s">
        <v>525</v>
      </c>
      <c r="C43" s="54">
        <v>148</v>
      </c>
      <c r="D43" s="56" t="s">
        <v>105</v>
      </c>
      <c r="E43" s="56" t="s">
        <v>112</v>
      </c>
      <c r="F43" s="54"/>
      <c r="G43" s="84">
        <f>G44</f>
        <v>120</v>
      </c>
      <c r="H43" s="84">
        <f t="shared" ref="H43:M43" si="14">H44</f>
        <v>0</v>
      </c>
      <c r="I43" s="84">
        <f t="shared" si="14"/>
        <v>0</v>
      </c>
      <c r="J43" s="84">
        <f t="shared" si="14"/>
        <v>0</v>
      </c>
      <c r="K43" s="84">
        <f t="shared" si="14"/>
        <v>0</v>
      </c>
      <c r="L43" s="84">
        <f t="shared" si="14"/>
        <v>0</v>
      </c>
      <c r="M43" s="84">
        <f t="shared" si="14"/>
        <v>0</v>
      </c>
    </row>
    <row r="44" spans="1:13" ht="26.25" thickBot="1" x14ac:dyDescent="0.3">
      <c r="A44" s="55" t="s">
        <v>41</v>
      </c>
      <c r="B44" s="54" t="s">
        <v>525</v>
      </c>
      <c r="C44" s="54">
        <v>148</v>
      </c>
      <c r="D44" s="56" t="s">
        <v>105</v>
      </c>
      <c r="E44" s="56" t="s">
        <v>112</v>
      </c>
      <c r="F44" s="54">
        <v>610</v>
      </c>
      <c r="G44" s="84">
        <v>120</v>
      </c>
      <c r="H44" s="84"/>
      <c r="I44" s="84"/>
      <c r="J44" s="84"/>
      <c r="K44" s="84"/>
      <c r="L44" s="84">
        <v>0</v>
      </c>
      <c r="M44" s="84">
        <v>0</v>
      </c>
    </row>
    <row r="45" spans="1:13" ht="39" thickBot="1" x14ac:dyDescent="0.3">
      <c r="A45" s="16" t="s">
        <v>42</v>
      </c>
      <c r="B45" s="8" t="s">
        <v>127</v>
      </c>
      <c r="C45" s="8">
        <v>148</v>
      </c>
      <c r="D45" s="9" t="s">
        <v>105</v>
      </c>
      <c r="E45" s="9" t="s">
        <v>112</v>
      </c>
      <c r="F45" s="8"/>
      <c r="G45" s="10">
        <f>G46+G48</f>
        <v>3491.1</v>
      </c>
      <c r="H45" s="53">
        <f t="shared" ref="H45:M45" si="15">H46+H48</f>
        <v>6022.7</v>
      </c>
      <c r="I45" s="53">
        <f t="shared" si="15"/>
        <v>2818.5</v>
      </c>
      <c r="J45" s="53">
        <f t="shared" si="15"/>
        <v>2818.5</v>
      </c>
      <c r="K45" s="53">
        <f t="shared" si="15"/>
        <v>2818.5</v>
      </c>
      <c r="L45" s="53">
        <f t="shared" si="15"/>
        <v>4076.5</v>
      </c>
      <c r="M45" s="53">
        <f t="shared" si="15"/>
        <v>4017</v>
      </c>
    </row>
    <row r="46" spans="1:13" ht="115.5" thickBot="1" x14ac:dyDescent="0.3">
      <c r="A46" s="16" t="s">
        <v>37</v>
      </c>
      <c r="B46" s="8" t="s">
        <v>128</v>
      </c>
      <c r="C46" s="8">
        <v>148</v>
      </c>
      <c r="D46" s="9" t="s">
        <v>105</v>
      </c>
      <c r="E46" s="9" t="s">
        <v>112</v>
      </c>
      <c r="F46" s="8"/>
      <c r="G46" s="10">
        <f>G47</f>
        <v>1785.1</v>
      </c>
      <c r="H46" s="22">
        <f t="shared" ref="H46:M46" si="16">H47</f>
        <v>3204.2</v>
      </c>
      <c r="I46" s="22">
        <f t="shared" si="16"/>
        <v>0</v>
      </c>
      <c r="J46" s="22">
        <f t="shared" si="16"/>
        <v>0</v>
      </c>
      <c r="K46" s="22">
        <f t="shared" si="16"/>
        <v>0</v>
      </c>
      <c r="L46" s="22">
        <f t="shared" si="16"/>
        <v>1983</v>
      </c>
      <c r="M46" s="22">
        <f t="shared" si="16"/>
        <v>1983</v>
      </c>
    </row>
    <row r="47" spans="1:13" ht="26.25" thickBot="1" x14ac:dyDescent="0.3">
      <c r="A47" s="16" t="s">
        <v>26</v>
      </c>
      <c r="B47" s="8" t="s">
        <v>128</v>
      </c>
      <c r="C47" s="8">
        <v>148</v>
      </c>
      <c r="D47" s="9" t="s">
        <v>105</v>
      </c>
      <c r="E47" s="9" t="s">
        <v>112</v>
      </c>
      <c r="F47" s="8">
        <v>610</v>
      </c>
      <c r="G47" s="10">
        <v>1785.1</v>
      </c>
      <c r="H47" s="10">
        <v>3204.2</v>
      </c>
      <c r="I47" s="10"/>
      <c r="J47" s="10"/>
      <c r="K47" s="10"/>
      <c r="L47" s="10">
        <v>1983</v>
      </c>
      <c r="M47" s="10">
        <v>1983</v>
      </c>
    </row>
    <row r="48" spans="1:13" ht="68.45" customHeight="1" thickBot="1" x14ac:dyDescent="0.3">
      <c r="A48" s="16" t="s">
        <v>43</v>
      </c>
      <c r="B48" s="8" t="s">
        <v>129</v>
      </c>
      <c r="C48" s="8">
        <v>148</v>
      </c>
      <c r="D48" s="9" t="s">
        <v>105</v>
      </c>
      <c r="E48" s="9" t="s">
        <v>112</v>
      </c>
      <c r="F48" s="8"/>
      <c r="G48" s="10">
        <f>G49</f>
        <v>1706</v>
      </c>
      <c r="H48" s="22">
        <f t="shared" ref="H48:M48" si="17">H49</f>
        <v>2818.5</v>
      </c>
      <c r="I48" s="22">
        <f t="shared" si="17"/>
        <v>2818.5</v>
      </c>
      <c r="J48" s="22">
        <f t="shared" si="17"/>
        <v>2818.5</v>
      </c>
      <c r="K48" s="22">
        <f t="shared" si="17"/>
        <v>2818.5</v>
      </c>
      <c r="L48" s="22">
        <f t="shared" si="17"/>
        <v>2093.5</v>
      </c>
      <c r="M48" s="22">
        <f t="shared" si="17"/>
        <v>2034</v>
      </c>
    </row>
    <row r="49" spans="1:13" ht="26.25" thickBot="1" x14ac:dyDescent="0.3">
      <c r="A49" s="16" t="s">
        <v>26</v>
      </c>
      <c r="B49" s="8" t="s">
        <v>129</v>
      </c>
      <c r="C49" s="8">
        <v>148</v>
      </c>
      <c r="D49" s="9" t="s">
        <v>105</v>
      </c>
      <c r="E49" s="9" t="s">
        <v>112</v>
      </c>
      <c r="F49" s="8">
        <v>610</v>
      </c>
      <c r="G49" s="10">
        <v>1706</v>
      </c>
      <c r="H49" s="10">
        <v>2818.5</v>
      </c>
      <c r="I49" s="10">
        <v>2818.5</v>
      </c>
      <c r="J49" s="10">
        <v>2818.5</v>
      </c>
      <c r="K49" s="10">
        <v>2818.5</v>
      </c>
      <c r="L49" s="10">
        <v>2093.5</v>
      </c>
      <c r="M49" s="10">
        <v>2034</v>
      </c>
    </row>
    <row r="50" spans="1:13" ht="64.5" thickBot="1" x14ac:dyDescent="0.3">
      <c r="A50" s="16" t="s">
        <v>44</v>
      </c>
      <c r="B50" s="8" t="s">
        <v>130</v>
      </c>
      <c r="C50" s="8">
        <v>148</v>
      </c>
      <c r="D50" s="9" t="s">
        <v>105</v>
      </c>
      <c r="E50" s="9" t="s">
        <v>112</v>
      </c>
      <c r="F50" s="8"/>
      <c r="G50" s="10">
        <f>G51+G53</f>
        <v>8588.9000000000015</v>
      </c>
      <c r="H50" s="53">
        <f t="shared" ref="H50:K50" si="18">H53</f>
        <v>4491.8999999999996</v>
      </c>
      <c r="I50" s="53">
        <f t="shared" si="18"/>
        <v>0</v>
      </c>
      <c r="J50" s="53">
        <f t="shared" si="18"/>
        <v>0</v>
      </c>
      <c r="K50" s="53">
        <f t="shared" si="18"/>
        <v>0</v>
      </c>
      <c r="L50" s="53">
        <f>L51+L53</f>
        <v>4475.1000000000004</v>
      </c>
      <c r="M50" s="53">
        <f>M51+M53</f>
        <v>4497.3999999999996</v>
      </c>
    </row>
    <row r="51" spans="1:13" ht="230.25" thickBot="1" x14ac:dyDescent="0.3">
      <c r="A51" s="55" t="s">
        <v>612</v>
      </c>
      <c r="B51" s="54"/>
      <c r="C51" s="54"/>
      <c r="D51" s="56"/>
      <c r="E51" s="56"/>
      <c r="F51" s="54"/>
      <c r="G51" s="53">
        <f>G52</f>
        <v>179.7</v>
      </c>
      <c r="H51" s="53"/>
      <c r="I51" s="53"/>
      <c r="J51" s="53"/>
      <c r="K51" s="53"/>
      <c r="L51" s="53">
        <f>L52</f>
        <v>0</v>
      </c>
      <c r="M51" s="53">
        <f>M52</f>
        <v>0</v>
      </c>
    </row>
    <row r="52" spans="1:13" ht="26.25" thickBot="1" x14ac:dyDescent="0.3">
      <c r="A52" s="55" t="s">
        <v>26</v>
      </c>
      <c r="B52" s="54" t="s">
        <v>613</v>
      </c>
      <c r="C52" s="54">
        <v>148</v>
      </c>
      <c r="D52" s="56" t="s">
        <v>105</v>
      </c>
      <c r="E52" s="56" t="s">
        <v>112</v>
      </c>
      <c r="F52" s="54">
        <v>610</v>
      </c>
      <c r="G52" s="53">
        <v>179.7</v>
      </c>
      <c r="H52" s="53"/>
      <c r="I52" s="53"/>
      <c r="J52" s="53"/>
      <c r="K52" s="53"/>
      <c r="L52" s="53">
        <v>0</v>
      </c>
      <c r="M52" s="53">
        <v>0</v>
      </c>
    </row>
    <row r="53" spans="1:13" ht="204.75" thickBot="1" x14ac:dyDescent="0.3">
      <c r="A53" s="46" t="s">
        <v>45</v>
      </c>
      <c r="B53" s="8" t="s">
        <v>131</v>
      </c>
      <c r="C53" s="8">
        <v>148</v>
      </c>
      <c r="D53" s="9" t="s">
        <v>105</v>
      </c>
      <c r="E53" s="9" t="s">
        <v>112</v>
      </c>
      <c r="F53" s="8"/>
      <c r="G53" s="10">
        <f>G54</f>
        <v>8409.2000000000007</v>
      </c>
      <c r="H53" s="22">
        <f t="shared" ref="H53:M53" si="19">H54</f>
        <v>4491.8999999999996</v>
      </c>
      <c r="I53" s="22">
        <f t="shared" si="19"/>
        <v>0</v>
      </c>
      <c r="J53" s="22">
        <f t="shared" si="19"/>
        <v>0</v>
      </c>
      <c r="K53" s="22">
        <f t="shared" si="19"/>
        <v>0</v>
      </c>
      <c r="L53" s="22">
        <f t="shared" si="19"/>
        <v>4475.1000000000004</v>
      </c>
      <c r="M53" s="22">
        <f t="shared" si="19"/>
        <v>4497.3999999999996</v>
      </c>
    </row>
    <row r="54" spans="1:13" ht="26.25" thickBot="1" x14ac:dyDescent="0.3">
      <c r="A54" s="16" t="s">
        <v>26</v>
      </c>
      <c r="B54" s="8" t="s">
        <v>131</v>
      </c>
      <c r="C54" s="8">
        <v>148</v>
      </c>
      <c r="D54" s="9" t="s">
        <v>105</v>
      </c>
      <c r="E54" s="9" t="s">
        <v>112</v>
      </c>
      <c r="F54" s="8">
        <v>610</v>
      </c>
      <c r="G54" s="10">
        <v>8409.2000000000007</v>
      </c>
      <c r="H54" s="10">
        <v>4491.8999999999996</v>
      </c>
      <c r="I54" s="10"/>
      <c r="J54" s="10"/>
      <c r="K54" s="10"/>
      <c r="L54" s="10">
        <v>4475.1000000000004</v>
      </c>
      <c r="M54" s="10">
        <v>4497.3999999999996</v>
      </c>
    </row>
    <row r="55" spans="1:13" ht="77.25" thickBot="1" x14ac:dyDescent="0.3">
      <c r="A55" s="16" t="s">
        <v>506</v>
      </c>
      <c r="B55" s="8" t="s">
        <v>133</v>
      </c>
      <c r="C55" s="8">
        <v>148</v>
      </c>
      <c r="D55" s="9" t="s">
        <v>105</v>
      </c>
      <c r="E55" s="9" t="s">
        <v>359</v>
      </c>
      <c r="F55" s="8"/>
      <c r="G55" s="10">
        <f>G56+G58+G70</f>
        <v>2267.4</v>
      </c>
      <c r="H55" s="53">
        <f t="shared" ref="H55:M55" si="20">H56+H58+H70</f>
        <v>1835.3000000000002</v>
      </c>
      <c r="I55" s="53">
        <f t="shared" si="20"/>
        <v>819.1</v>
      </c>
      <c r="J55" s="53">
        <f t="shared" si="20"/>
        <v>819.1</v>
      </c>
      <c r="K55" s="53">
        <f t="shared" si="20"/>
        <v>819.1</v>
      </c>
      <c r="L55" s="53">
        <f t="shared" si="20"/>
        <v>2267.4</v>
      </c>
      <c r="M55" s="53">
        <f t="shared" si="20"/>
        <v>2267.4</v>
      </c>
    </row>
    <row r="56" spans="1:13" ht="77.25" thickBot="1" x14ac:dyDescent="0.3">
      <c r="A56" s="35" t="s">
        <v>136</v>
      </c>
      <c r="B56" s="31" t="s">
        <v>137</v>
      </c>
      <c r="C56" s="30">
        <v>148</v>
      </c>
      <c r="D56" s="31" t="s">
        <v>105</v>
      </c>
      <c r="E56" s="31" t="s">
        <v>107</v>
      </c>
      <c r="F56" s="30"/>
      <c r="G56" s="32">
        <f>G57</f>
        <v>78.099999999999994</v>
      </c>
      <c r="H56" s="32">
        <f t="shared" ref="H56:M56" si="21">H57</f>
        <v>0</v>
      </c>
      <c r="I56" s="32">
        <f t="shared" si="21"/>
        <v>0</v>
      </c>
      <c r="J56" s="32">
        <f t="shared" si="21"/>
        <v>0</v>
      </c>
      <c r="K56" s="32">
        <f t="shared" si="21"/>
        <v>0</v>
      </c>
      <c r="L56" s="32">
        <f t="shared" si="21"/>
        <v>375</v>
      </c>
      <c r="M56" s="32">
        <f t="shared" si="21"/>
        <v>375</v>
      </c>
    </row>
    <row r="57" spans="1:13" ht="26.25" thickBot="1" x14ac:dyDescent="0.3">
      <c r="A57" s="35" t="s">
        <v>29</v>
      </c>
      <c r="B57" s="31" t="s">
        <v>137</v>
      </c>
      <c r="C57" s="30">
        <v>148</v>
      </c>
      <c r="D57" s="31" t="s">
        <v>105</v>
      </c>
      <c r="E57" s="31" t="s">
        <v>107</v>
      </c>
      <c r="F57" s="30">
        <v>610</v>
      </c>
      <c r="G57" s="32">
        <v>78.099999999999994</v>
      </c>
      <c r="H57" s="32"/>
      <c r="I57" s="32"/>
      <c r="J57" s="32"/>
      <c r="K57" s="32"/>
      <c r="L57" s="32">
        <v>375</v>
      </c>
      <c r="M57" s="32">
        <v>375</v>
      </c>
    </row>
    <row r="58" spans="1:13" ht="77.25" thickBot="1" x14ac:dyDescent="0.3">
      <c r="A58" s="35" t="s">
        <v>136</v>
      </c>
      <c r="B58" s="31" t="s">
        <v>137</v>
      </c>
      <c r="C58" s="30">
        <v>148</v>
      </c>
      <c r="D58" s="31" t="s">
        <v>105</v>
      </c>
      <c r="E58" s="31" t="s">
        <v>112</v>
      </c>
      <c r="F58" s="30"/>
      <c r="G58" s="32">
        <f>G59+G60</f>
        <v>1509.7</v>
      </c>
      <c r="H58" s="102">
        <f t="shared" ref="H58:M58" si="22">H59+H60</f>
        <v>1016.2</v>
      </c>
      <c r="I58" s="102">
        <f t="shared" si="22"/>
        <v>0</v>
      </c>
      <c r="J58" s="102">
        <f t="shared" si="22"/>
        <v>0</v>
      </c>
      <c r="K58" s="102">
        <f t="shared" si="22"/>
        <v>0</v>
      </c>
      <c r="L58" s="102">
        <f t="shared" si="22"/>
        <v>1212.8</v>
      </c>
      <c r="M58" s="102">
        <f t="shared" si="22"/>
        <v>1212.8</v>
      </c>
    </row>
    <row r="59" spans="1:13" ht="39" thickBot="1" x14ac:dyDescent="0.3">
      <c r="A59" s="41" t="s">
        <v>17</v>
      </c>
      <c r="B59" s="30" t="s">
        <v>137</v>
      </c>
      <c r="C59" s="30">
        <v>148</v>
      </c>
      <c r="D59" s="31" t="s">
        <v>105</v>
      </c>
      <c r="E59" s="31" t="s">
        <v>112</v>
      </c>
      <c r="F59" s="30">
        <v>320</v>
      </c>
      <c r="G59" s="32">
        <v>107</v>
      </c>
      <c r="H59" s="32"/>
      <c r="I59" s="32"/>
      <c r="J59" s="32"/>
      <c r="K59" s="32"/>
      <c r="L59" s="32">
        <v>107</v>
      </c>
      <c r="M59" s="32">
        <v>107</v>
      </c>
    </row>
    <row r="60" spans="1:13" ht="26.25" thickBot="1" x14ac:dyDescent="0.3">
      <c r="A60" s="41" t="s">
        <v>26</v>
      </c>
      <c r="B60" s="30" t="s">
        <v>137</v>
      </c>
      <c r="C60" s="30">
        <v>148</v>
      </c>
      <c r="D60" s="31" t="s">
        <v>105</v>
      </c>
      <c r="E60" s="31" t="s">
        <v>112</v>
      </c>
      <c r="F60" s="30">
        <v>610</v>
      </c>
      <c r="G60" s="32">
        <v>1402.7</v>
      </c>
      <c r="H60" s="32">
        <v>1016.2</v>
      </c>
      <c r="I60" s="32"/>
      <c r="J60" s="32"/>
      <c r="K60" s="32"/>
      <c r="L60" s="32">
        <v>1105.8</v>
      </c>
      <c r="M60" s="32">
        <v>1105.8</v>
      </c>
    </row>
    <row r="61" spans="1:13" ht="72.75" customHeight="1" thickBot="1" x14ac:dyDescent="0.3">
      <c r="A61" s="19" t="s">
        <v>560</v>
      </c>
      <c r="B61" s="56" t="s">
        <v>561</v>
      </c>
      <c r="C61" s="120">
        <v>148</v>
      </c>
      <c r="D61" s="121" t="s">
        <v>105</v>
      </c>
      <c r="E61" s="121" t="s">
        <v>112</v>
      </c>
      <c r="F61" s="120"/>
      <c r="G61" s="119">
        <f>G62</f>
        <v>2588.6</v>
      </c>
      <c r="H61" s="119"/>
      <c r="I61" s="119"/>
      <c r="J61" s="119"/>
      <c r="K61" s="119"/>
      <c r="L61" s="119">
        <f>L62</f>
        <v>1634.2</v>
      </c>
      <c r="M61" s="119">
        <f>M62</f>
        <v>5863.8</v>
      </c>
    </row>
    <row r="62" spans="1:13" ht="52.5" customHeight="1" thickBot="1" x14ac:dyDescent="0.3">
      <c r="A62" s="19" t="s">
        <v>560</v>
      </c>
      <c r="B62" s="56" t="s">
        <v>562</v>
      </c>
      <c r="C62" s="120">
        <v>148</v>
      </c>
      <c r="D62" s="121" t="s">
        <v>105</v>
      </c>
      <c r="E62" s="121" t="s">
        <v>112</v>
      </c>
      <c r="F62" s="120"/>
      <c r="G62" s="119">
        <f>G63</f>
        <v>2588.6</v>
      </c>
      <c r="H62" s="119"/>
      <c r="I62" s="119"/>
      <c r="J62" s="119"/>
      <c r="K62" s="119"/>
      <c r="L62" s="119">
        <f>L63</f>
        <v>1634.2</v>
      </c>
      <c r="M62" s="119">
        <f>M63</f>
        <v>5863.8</v>
      </c>
    </row>
    <row r="63" spans="1:13" ht="35.25" customHeight="1" thickBot="1" x14ac:dyDescent="0.3">
      <c r="A63" s="19" t="s">
        <v>26</v>
      </c>
      <c r="B63" s="56" t="s">
        <v>562</v>
      </c>
      <c r="C63" s="120">
        <v>148</v>
      </c>
      <c r="D63" s="121" t="s">
        <v>105</v>
      </c>
      <c r="E63" s="121" t="s">
        <v>112</v>
      </c>
      <c r="F63" s="120">
        <v>610</v>
      </c>
      <c r="G63" s="119">
        <v>2588.6</v>
      </c>
      <c r="H63" s="119"/>
      <c r="I63" s="119"/>
      <c r="J63" s="119"/>
      <c r="K63" s="119"/>
      <c r="L63" s="119">
        <v>1634.2</v>
      </c>
      <c r="M63" s="119">
        <v>5863.8</v>
      </c>
    </row>
    <row r="64" spans="1:13" ht="35.25" customHeight="1" thickBot="1" x14ac:dyDescent="0.3">
      <c r="A64" s="19" t="s">
        <v>563</v>
      </c>
      <c r="B64" s="56" t="s">
        <v>564</v>
      </c>
      <c r="C64" s="120">
        <v>148</v>
      </c>
      <c r="D64" s="121" t="s">
        <v>105</v>
      </c>
      <c r="E64" s="121" t="s">
        <v>112</v>
      </c>
      <c r="F64" s="120"/>
      <c r="G64" s="119">
        <f>G65</f>
        <v>1000.2</v>
      </c>
      <c r="H64" s="119"/>
      <c r="I64" s="119"/>
      <c r="J64" s="119"/>
      <c r="K64" s="119"/>
      <c r="L64" s="119">
        <f>L65</f>
        <v>0</v>
      </c>
      <c r="M64" s="119">
        <f>M65</f>
        <v>0</v>
      </c>
    </row>
    <row r="65" spans="1:13" ht="35.25" customHeight="1" thickBot="1" x14ac:dyDescent="0.3">
      <c r="A65" s="19" t="s">
        <v>563</v>
      </c>
      <c r="B65" s="56" t="s">
        <v>565</v>
      </c>
      <c r="C65" s="120">
        <v>148</v>
      </c>
      <c r="D65" s="121" t="s">
        <v>105</v>
      </c>
      <c r="E65" s="121" t="s">
        <v>112</v>
      </c>
      <c r="F65" s="120"/>
      <c r="G65" s="119">
        <f>G66</f>
        <v>1000.2</v>
      </c>
      <c r="H65" s="119"/>
      <c r="I65" s="119"/>
      <c r="J65" s="119"/>
      <c r="K65" s="119"/>
      <c r="L65" s="119">
        <f>L66</f>
        <v>0</v>
      </c>
      <c r="M65" s="119">
        <f>M66</f>
        <v>0</v>
      </c>
    </row>
    <row r="66" spans="1:13" ht="25.5" customHeight="1" thickBot="1" x14ac:dyDescent="0.3">
      <c r="A66" s="19" t="s">
        <v>26</v>
      </c>
      <c r="B66" s="56" t="s">
        <v>565</v>
      </c>
      <c r="C66" s="120">
        <v>148</v>
      </c>
      <c r="D66" s="121" t="s">
        <v>105</v>
      </c>
      <c r="E66" s="121" t="s">
        <v>112</v>
      </c>
      <c r="F66" s="120">
        <v>610</v>
      </c>
      <c r="G66" s="119">
        <v>1000.2</v>
      </c>
      <c r="H66" s="119"/>
      <c r="I66" s="119"/>
      <c r="J66" s="119"/>
      <c r="K66" s="119"/>
      <c r="L66" s="119">
        <v>0</v>
      </c>
      <c r="M66" s="119">
        <v>0</v>
      </c>
    </row>
    <row r="67" spans="1:13" ht="62.25" customHeight="1" thickBot="1" x14ac:dyDescent="0.3">
      <c r="A67" s="19" t="s">
        <v>614</v>
      </c>
      <c r="B67" s="56" t="s">
        <v>616</v>
      </c>
      <c r="C67" s="133">
        <v>148</v>
      </c>
      <c r="D67" s="134" t="s">
        <v>105</v>
      </c>
      <c r="E67" s="134" t="s">
        <v>112</v>
      </c>
      <c r="F67" s="133"/>
      <c r="G67" s="135">
        <f>G68</f>
        <v>4355.3999999999996</v>
      </c>
      <c r="H67" s="135"/>
      <c r="I67" s="135"/>
      <c r="J67" s="135"/>
      <c r="K67" s="135"/>
      <c r="L67" s="135">
        <f>L68</f>
        <v>0</v>
      </c>
      <c r="M67" s="135">
        <f>M68</f>
        <v>0</v>
      </c>
    </row>
    <row r="68" spans="1:13" ht="67.5" customHeight="1" thickBot="1" x14ac:dyDescent="0.3">
      <c r="A68" s="19" t="s">
        <v>615</v>
      </c>
      <c r="B68" s="56" t="s">
        <v>617</v>
      </c>
      <c r="C68" s="133">
        <v>148</v>
      </c>
      <c r="D68" s="134" t="s">
        <v>105</v>
      </c>
      <c r="E68" s="134" t="s">
        <v>112</v>
      </c>
      <c r="F68" s="133"/>
      <c r="G68" s="135">
        <f>G69</f>
        <v>4355.3999999999996</v>
      </c>
      <c r="H68" s="135"/>
      <c r="I68" s="135"/>
      <c r="J68" s="135"/>
      <c r="K68" s="135"/>
      <c r="L68" s="135">
        <f>L69</f>
        <v>0</v>
      </c>
      <c r="M68" s="135">
        <f>M69</f>
        <v>0</v>
      </c>
    </row>
    <row r="69" spans="1:13" ht="35.25" customHeight="1" thickBot="1" x14ac:dyDescent="0.3">
      <c r="A69" s="19" t="s">
        <v>26</v>
      </c>
      <c r="B69" s="56" t="s">
        <v>617</v>
      </c>
      <c r="C69" s="133">
        <v>148</v>
      </c>
      <c r="D69" s="134" t="s">
        <v>105</v>
      </c>
      <c r="E69" s="134" t="s">
        <v>112</v>
      </c>
      <c r="F69" s="133">
        <v>610</v>
      </c>
      <c r="G69" s="135">
        <v>4355.3999999999996</v>
      </c>
      <c r="H69" s="135"/>
      <c r="I69" s="135"/>
      <c r="J69" s="135"/>
      <c r="K69" s="135"/>
      <c r="L69" s="135">
        <v>0</v>
      </c>
      <c r="M69" s="135">
        <v>0</v>
      </c>
    </row>
    <row r="70" spans="1:13" ht="115.5" thickBot="1" x14ac:dyDescent="0.3">
      <c r="A70" s="41" t="s">
        <v>37</v>
      </c>
      <c r="B70" s="30" t="s">
        <v>132</v>
      </c>
      <c r="C70" s="30">
        <v>148</v>
      </c>
      <c r="D70" s="31">
        <v>10</v>
      </c>
      <c r="E70" s="31" t="s">
        <v>109</v>
      </c>
      <c r="F70" s="30"/>
      <c r="G70" s="32">
        <f>G71+G72</f>
        <v>679.6</v>
      </c>
      <c r="H70" s="102">
        <f t="shared" ref="H70:M70" si="23">H71+H72</f>
        <v>819.1</v>
      </c>
      <c r="I70" s="102">
        <f t="shared" si="23"/>
        <v>819.1</v>
      </c>
      <c r="J70" s="102">
        <f t="shared" si="23"/>
        <v>819.1</v>
      </c>
      <c r="K70" s="102">
        <f t="shared" si="23"/>
        <v>819.1</v>
      </c>
      <c r="L70" s="102">
        <f t="shared" si="23"/>
        <v>679.6</v>
      </c>
      <c r="M70" s="102">
        <f t="shared" si="23"/>
        <v>679.6</v>
      </c>
    </row>
    <row r="71" spans="1:13" ht="51.75" thickBot="1" x14ac:dyDescent="0.3">
      <c r="A71" s="41" t="s">
        <v>12</v>
      </c>
      <c r="B71" s="30" t="s">
        <v>132</v>
      </c>
      <c r="C71" s="30">
        <v>148</v>
      </c>
      <c r="D71" s="31">
        <v>10</v>
      </c>
      <c r="E71" s="31" t="s">
        <v>109</v>
      </c>
      <c r="F71" s="30">
        <v>240</v>
      </c>
      <c r="G71" s="32">
        <v>30</v>
      </c>
      <c r="H71" s="32">
        <v>40</v>
      </c>
      <c r="I71" s="32">
        <v>40</v>
      </c>
      <c r="J71" s="32">
        <v>40</v>
      </c>
      <c r="K71" s="32">
        <v>40</v>
      </c>
      <c r="L71" s="32">
        <v>30</v>
      </c>
      <c r="M71" s="32">
        <v>30</v>
      </c>
    </row>
    <row r="72" spans="1:13" ht="39" thickBot="1" x14ac:dyDescent="0.3">
      <c r="A72" s="41" t="s">
        <v>17</v>
      </c>
      <c r="B72" s="30" t="s">
        <v>132</v>
      </c>
      <c r="C72" s="30">
        <v>148</v>
      </c>
      <c r="D72" s="31">
        <v>10</v>
      </c>
      <c r="E72" s="31" t="s">
        <v>109</v>
      </c>
      <c r="F72" s="30">
        <v>320</v>
      </c>
      <c r="G72" s="32">
        <v>649.6</v>
      </c>
      <c r="H72" s="32">
        <v>779.1</v>
      </c>
      <c r="I72" s="32">
        <v>779.1</v>
      </c>
      <c r="J72" s="32">
        <v>779.1</v>
      </c>
      <c r="K72" s="32">
        <v>779.1</v>
      </c>
      <c r="L72" s="32">
        <v>649.6</v>
      </c>
      <c r="M72" s="32">
        <v>649.6</v>
      </c>
    </row>
    <row r="73" spans="1:13" ht="39" thickBot="1" x14ac:dyDescent="0.3">
      <c r="A73" s="35" t="s">
        <v>360</v>
      </c>
      <c r="B73" s="31" t="s">
        <v>362</v>
      </c>
      <c r="C73" s="30">
        <v>975</v>
      </c>
      <c r="D73" s="31" t="s">
        <v>105</v>
      </c>
      <c r="E73" s="31" t="s">
        <v>113</v>
      </c>
      <c r="F73" s="30"/>
      <c r="G73" s="32">
        <f>G74</f>
        <v>66</v>
      </c>
      <c r="H73" s="98">
        <f t="shared" ref="H73:M74" si="24">H74</f>
        <v>253</v>
      </c>
      <c r="I73" s="98">
        <f t="shared" si="24"/>
        <v>253</v>
      </c>
      <c r="J73" s="98">
        <f t="shared" si="24"/>
        <v>253</v>
      </c>
      <c r="K73" s="98">
        <f t="shared" si="24"/>
        <v>253</v>
      </c>
      <c r="L73" s="98">
        <f t="shared" si="24"/>
        <v>253</v>
      </c>
      <c r="M73" s="98">
        <f t="shared" si="24"/>
        <v>253</v>
      </c>
    </row>
    <row r="74" spans="1:13" ht="77.25" thickBot="1" x14ac:dyDescent="0.3">
      <c r="A74" s="35" t="s">
        <v>361</v>
      </c>
      <c r="B74" s="31" t="s">
        <v>363</v>
      </c>
      <c r="C74" s="97">
        <v>975</v>
      </c>
      <c r="D74" s="31" t="s">
        <v>105</v>
      </c>
      <c r="E74" s="31" t="s">
        <v>113</v>
      </c>
      <c r="F74" s="30"/>
      <c r="G74" s="32">
        <f>G75</f>
        <v>66</v>
      </c>
      <c r="H74" s="98">
        <f t="shared" si="24"/>
        <v>253</v>
      </c>
      <c r="I74" s="98">
        <f t="shared" si="24"/>
        <v>253</v>
      </c>
      <c r="J74" s="98">
        <f t="shared" si="24"/>
        <v>253</v>
      </c>
      <c r="K74" s="98">
        <f t="shared" si="24"/>
        <v>253</v>
      </c>
      <c r="L74" s="98">
        <f t="shared" si="24"/>
        <v>253</v>
      </c>
      <c r="M74" s="98">
        <f t="shared" si="24"/>
        <v>253</v>
      </c>
    </row>
    <row r="75" spans="1:13" ht="58.5" customHeight="1" thickBot="1" x14ac:dyDescent="0.3">
      <c r="A75" s="35" t="s">
        <v>12</v>
      </c>
      <c r="B75" s="31" t="s">
        <v>363</v>
      </c>
      <c r="C75" s="97">
        <v>975</v>
      </c>
      <c r="D75" s="31" t="s">
        <v>105</v>
      </c>
      <c r="E75" s="31" t="s">
        <v>113</v>
      </c>
      <c r="F75" s="30">
        <v>240</v>
      </c>
      <c r="G75" s="32">
        <v>66</v>
      </c>
      <c r="H75" s="102">
        <v>253</v>
      </c>
      <c r="I75" s="102">
        <v>253</v>
      </c>
      <c r="J75" s="102">
        <v>253</v>
      </c>
      <c r="K75" s="102">
        <v>253</v>
      </c>
      <c r="L75" s="102">
        <v>253</v>
      </c>
      <c r="M75" s="102">
        <v>253</v>
      </c>
    </row>
    <row r="76" spans="1:13" ht="39" thickBot="1" x14ac:dyDescent="0.3">
      <c r="A76" s="16" t="s">
        <v>339</v>
      </c>
      <c r="B76" s="9" t="s">
        <v>138</v>
      </c>
      <c r="C76" s="8">
        <v>975</v>
      </c>
      <c r="D76" s="9" t="s">
        <v>105</v>
      </c>
      <c r="E76" s="9" t="s">
        <v>113</v>
      </c>
      <c r="F76" s="8"/>
      <c r="G76" s="10">
        <f>G77</f>
        <v>2213.9</v>
      </c>
      <c r="H76" s="10">
        <f t="shared" ref="H76:M76" si="25">H77</f>
        <v>3137.4</v>
      </c>
      <c r="I76" s="10">
        <f t="shared" si="25"/>
        <v>0</v>
      </c>
      <c r="J76" s="10">
        <f t="shared" si="25"/>
        <v>0</v>
      </c>
      <c r="K76" s="10">
        <f t="shared" si="25"/>
        <v>0</v>
      </c>
      <c r="L76" s="10">
        <f t="shared" si="25"/>
        <v>0</v>
      </c>
      <c r="M76" s="10">
        <f t="shared" si="25"/>
        <v>0</v>
      </c>
    </row>
    <row r="77" spans="1:13" ht="93" customHeight="1" thickBot="1" x14ac:dyDescent="0.3">
      <c r="A77" s="16" t="s">
        <v>542</v>
      </c>
      <c r="B77" s="9" t="s">
        <v>368</v>
      </c>
      <c r="C77" s="8">
        <v>975</v>
      </c>
      <c r="D77" s="9" t="s">
        <v>105</v>
      </c>
      <c r="E77" s="52" t="s">
        <v>113</v>
      </c>
      <c r="F77" s="8"/>
      <c r="G77" s="10">
        <f>G78</f>
        <v>2213.9</v>
      </c>
      <c r="H77" s="22">
        <f t="shared" ref="H77:M77" si="26">H78</f>
        <v>3137.4</v>
      </c>
      <c r="I77" s="22">
        <f t="shared" si="26"/>
        <v>0</v>
      </c>
      <c r="J77" s="22">
        <f t="shared" si="26"/>
        <v>0</v>
      </c>
      <c r="K77" s="22">
        <f t="shared" si="26"/>
        <v>0</v>
      </c>
      <c r="L77" s="22">
        <f t="shared" si="26"/>
        <v>0</v>
      </c>
      <c r="M77" s="22">
        <f t="shared" si="26"/>
        <v>0</v>
      </c>
    </row>
    <row r="78" spans="1:13" ht="51.75" thickBot="1" x14ac:dyDescent="0.3">
      <c r="A78" s="16" t="s">
        <v>12</v>
      </c>
      <c r="B78" s="9" t="s">
        <v>368</v>
      </c>
      <c r="C78" s="8">
        <v>975</v>
      </c>
      <c r="D78" s="9" t="s">
        <v>105</v>
      </c>
      <c r="E78" s="52" t="s">
        <v>113</v>
      </c>
      <c r="F78" s="8">
        <v>240</v>
      </c>
      <c r="G78" s="10">
        <v>2213.9</v>
      </c>
      <c r="H78" s="10">
        <v>3137.4</v>
      </c>
      <c r="I78" s="10"/>
      <c r="J78" s="10"/>
      <c r="K78" s="10"/>
      <c r="L78" s="10">
        <v>0</v>
      </c>
      <c r="M78" s="10">
        <v>0</v>
      </c>
    </row>
    <row r="79" spans="1:13" ht="64.5" thickBot="1" x14ac:dyDescent="0.3">
      <c r="A79" s="19" t="s">
        <v>364</v>
      </c>
      <c r="B79" s="49" t="s">
        <v>366</v>
      </c>
      <c r="C79" s="48">
        <v>148</v>
      </c>
      <c r="D79" s="49" t="s">
        <v>105</v>
      </c>
      <c r="E79" s="52" t="s">
        <v>112</v>
      </c>
      <c r="F79" s="48"/>
      <c r="G79" s="47">
        <f>G80</f>
        <v>469.7</v>
      </c>
      <c r="H79" s="47">
        <f t="shared" ref="H79:M80" si="27">H80</f>
        <v>0</v>
      </c>
      <c r="I79" s="47">
        <f t="shared" si="27"/>
        <v>0</v>
      </c>
      <c r="J79" s="47">
        <f t="shared" si="27"/>
        <v>0</v>
      </c>
      <c r="K79" s="47">
        <f t="shared" si="27"/>
        <v>0</v>
      </c>
      <c r="L79" s="47">
        <f t="shared" si="27"/>
        <v>469.7</v>
      </c>
      <c r="M79" s="47">
        <f t="shared" si="27"/>
        <v>566.1</v>
      </c>
    </row>
    <row r="80" spans="1:13" ht="90" thickBot="1" x14ac:dyDescent="0.3">
      <c r="A80" s="19" t="s">
        <v>365</v>
      </c>
      <c r="B80" s="49" t="s">
        <v>367</v>
      </c>
      <c r="C80" s="48">
        <v>148</v>
      </c>
      <c r="D80" s="49" t="s">
        <v>105</v>
      </c>
      <c r="E80" s="49" t="s">
        <v>112</v>
      </c>
      <c r="F80" s="48"/>
      <c r="G80" s="47">
        <f>G81</f>
        <v>469.7</v>
      </c>
      <c r="H80" s="53">
        <f t="shared" si="27"/>
        <v>0</v>
      </c>
      <c r="I80" s="53">
        <f t="shared" si="27"/>
        <v>0</v>
      </c>
      <c r="J80" s="53">
        <f t="shared" si="27"/>
        <v>0</v>
      </c>
      <c r="K80" s="53">
        <f t="shared" si="27"/>
        <v>0</v>
      </c>
      <c r="L80" s="53">
        <f t="shared" si="27"/>
        <v>469.7</v>
      </c>
      <c r="M80" s="53">
        <f t="shared" si="27"/>
        <v>566.1</v>
      </c>
    </row>
    <row r="81" spans="1:13" ht="26.25" thickBot="1" x14ac:dyDescent="0.3">
      <c r="A81" s="19" t="s">
        <v>26</v>
      </c>
      <c r="B81" s="49" t="s">
        <v>367</v>
      </c>
      <c r="C81" s="48">
        <v>148</v>
      </c>
      <c r="D81" s="49" t="s">
        <v>105</v>
      </c>
      <c r="E81" s="49" t="s">
        <v>112</v>
      </c>
      <c r="F81" s="48">
        <v>610</v>
      </c>
      <c r="G81" s="47">
        <v>469.7</v>
      </c>
      <c r="H81" s="47"/>
      <c r="I81" s="47"/>
      <c r="J81" s="47"/>
      <c r="K81" s="47"/>
      <c r="L81" s="47">
        <v>469.7</v>
      </c>
      <c r="M81" s="47">
        <v>566.1</v>
      </c>
    </row>
    <row r="82" spans="1:13" ht="39" thickBot="1" x14ac:dyDescent="0.3">
      <c r="A82" s="16" t="s">
        <v>382</v>
      </c>
      <c r="B82" s="8" t="s">
        <v>141</v>
      </c>
      <c r="C82" s="8">
        <v>148</v>
      </c>
      <c r="D82" s="9" t="s">
        <v>105</v>
      </c>
      <c r="E82" s="9" t="s">
        <v>109</v>
      </c>
      <c r="F82" s="8"/>
      <c r="G82" s="10">
        <f>G83</f>
        <v>6043.6</v>
      </c>
      <c r="H82" s="53">
        <f t="shared" ref="H82:M82" si="28">H83</f>
        <v>3168.8999999999996</v>
      </c>
      <c r="I82" s="53">
        <f t="shared" si="28"/>
        <v>0</v>
      </c>
      <c r="J82" s="53">
        <f t="shared" si="28"/>
        <v>0</v>
      </c>
      <c r="K82" s="53">
        <f t="shared" si="28"/>
        <v>0</v>
      </c>
      <c r="L82" s="53">
        <f t="shared" si="28"/>
        <v>6092.9</v>
      </c>
      <c r="M82" s="53">
        <f t="shared" si="28"/>
        <v>6289.7</v>
      </c>
    </row>
    <row r="83" spans="1:13" ht="64.5" thickBot="1" x14ac:dyDescent="0.3">
      <c r="A83" s="16" t="s">
        <v>46</v>
      </c>
      <c r="B83" s="8" t="s">
        <v>142</v>
      </c>
      <c r="C83" s="8">
        <v>148</v>
      </c>
      <c r="D83" s="9" t="s">
        <v>105</v>
      </c>
      <c r="E83" s="9" t="s">
        <v>109</v>
      </c>
      <c r="F83" s="8"/>
      <c r="G83" s="10">
        <f t="shared" ref="G83:M83" si="29">G84+G86</f>
        <v>6043.6</v>
      </c>
      <c r="H83" s="53">
        <f t="shared" si="29"/>
        <v>3168.8999999999996</v>
      </c>
      <c r="I83" s="53">
        <f t="shared" si="29"/>
        <v>0</v>
      </c>
      <c r="J83" s="53">
        <f t="shared" si="29"/>
        <v>0</v>
      </c>
      <c r="K83" s="53">
        <f t="shared" si="29"/>
        <v>0</v>
      </c>
      <c r="L83" s="53">
        <f t="shared" si="29"/>
        <v>6092.9</v>
      </c>
      <c r="M83" s="53">
        <f t="shared" si="29"/>
        <v>6289.7</v>
      </c>
    </row>
    <row r="84" spans="1:13" ht="26.25" thickBot="1" x14ac:dyDescent="0.3">
      <c r="A84" s="16" t="s">
        <v>47</v>
      </c>
      <c r="B84" s="8" t="s">
        <v>143</v>
      </c>
      <c r="C84" s="8">
        <v>148</v>
      </c>
      <c r="D84" s="9" t="s">
        <v>105</v>
      </c>
      <c r="E84" s="9" t="s">
        <v>109</v>
      </c>
      <c r="F84" s="8"/>
      <c r="G84" s="10">
        <f>G85</f>
        <v>4012.4</v>
      </c>
      <c r="H84" s="53">
        <f t="shared" ref="H84:L84" si="30">H85</f>
        <v>2214.6999999999998</v>
      </c>
      <c r="I84" s="53">
        <f t="shared" si="30"/>
        <v>0</v>
      </c>
      <c r="J84" s="53">
        <f t="shared" si="30"/>
        <v>0</v>
      </c>
      <c r="K84" s="53">
        <f t="shared" si="30"/>
        <v>0</v>
      </c>
      <c r="L84" s="53">
        <f t="shared" si="30"/>
        <v>3887.6</v>
      </c>
      <c r="M84" s="53">
        <v>3887.6</v>
      </c>
    </row>
    <row r="85" spans="1:13" ht="26.25" thickBot="1" x14ac:dyDescent="0.3">
      <c r="A85" s="16" t="s">
        <v>41</v>
      </c>
      <c r="B85" s="8" t="s">
        <v>143</v>
      </c>
      <c r="C85" s="8">
        <v>148</v>
      </c>
      <c r="D85" s="9" t="s">
        <v>105</v>
      </c>
      <c r="E85" s="9" t="s">
        <v>109</v>
      </c>
      <c r="F85" s="8">
        <v>610</v>
      </c>
      <c r="G85" s="10">
        <v>4012.4</v>
      </c>
      <c r="H85" s="10">
        <v>2214.6999999999998</v>
      </c>
      <c r="I85" s="10"/>
      <c r="J85" s="10"/>
      <c r="K85" s="10"/>
      <c r="L85" s="10">
        <v>3887.6</v>
      </c>
      <c r="M85" s="10">
        <v>3902.4</v>
      </c>
    </row>
    <row r="86" spans="1:13" ht="64.5" thickBot="1" x14ac:dyDescent="0.3">
      <c r="A86" s="16" t="s">
        <v>28</v>
      </c>
      <c r="B86" s="8" t="s">
        <v>144</v>
      </c>
      <c r="C86" s="8">
        <v>148</v>
      </c>
      <c r="D86" s="9" t="s">
        <v>105</v>
      </c>
      <c r="E86" s="9" t="s">
        <v>109</v>
      </c>
      <c r="F86" s="8"/>
      <c r="G86" s="10">
        <f>G87</f>
        <v>2031.2</v>
      </c>
      <c r="H86" s="22">
        <f t="shared" ref="H86:M86" si="31">H87</f>
        <v>954.2</v>
      </c>
      <c r="I86" s="22">
        <f t="shared" si="31"/>
        <v>0</v>
      </c>
      <c r="J86" s="22">
        <f t="shared" si="31"/>
        <v>0</v>
      </c>
      <c r="K86" s="22">
        <f t="shared" si="31"/>
        <v>0</v>
      </c>
      <c r="L86" s="22">
        <f t="shared" si="31"/>
        <v>2205.3000000000002</v>
      </c>
      <c r="M86" s="22">
        <f t="shared" si="31"/>
        <v>2402.1</v>
      </c>
    </row>
    <row r="87" spans="1:13" ht="26.25" thickBot="1" x14ac:dyDescent="0.3">
      <c r="A87" s="16" t="s">
        <v>29</v>
      </c>
      <c r="B87" s="8" t="s">
        <v>144</v>
      </c>
      <c r="C87" s="8">
        <v>148</v>
      </c>
      <c r="D87" s="9" t="s">
        <v>105</v>
      </c>
      <c r="E87" s="9" t="s">
        <v>109</v>
      </c>
      <c r="F87" s="8">
        <v>610</v>
      </c>
      <c r="G87" s="10">
        <v>2031.2</v>
      </c>
      <c r="H87" s="10">
        <v>954.2</v>
      </c>
      <c r="I87" s="10"/>
      <c r="J87" s="10"/>
      <c r="K87" s="10"/>
      <c r="L87" s="10">
        <v>2205.3000000000002</v>
      </c>
      <c r="M87" s="10">
        <v>2402.1</v>
      </c>
    </row>
    <row r="88" spans="1:13" ht="39" thickBot="1" x14ac:dyDescent="0.3">
      <c r="A88" s="16" t="s">
        <v>48</v>
      </c>
      <c r="B88" s="8" t="s">
        <v>145</v>
      </c>
      <c r="C88" s="8"/>
      <c r="D88" s="9"/>
      <c r="E88" s="9"/>
      <c r="F88" s="8"/>
      <c r="G88" s="10">
        <f>G89+G95+G98+G101+G104</f>
        <v>4854.2000000000007</v>
      </c>
      <c r="H88" s="53">
        <f t="shared" ref="H88:M88" si="32">H89+H95+H98+H101+H104</f>
        <v>3343.2999999999997</v>
      </c>
      <c r="I88" s="53">
        <f t="shared" si="32"/>
        <v>0</v>
      </c>
      <c r="J88" s="53">
        <f t="shared" si="32"/>
        <v>0</v>
      </c>
      <c r="K88" s="53">
        <f t="shared" si="32"/>
        <v>0</v>
      </c>
      <c r="L88" s="53">
        <f t="shared" si="32"/>
        <v>4422.2</v>
      </c>
      <c r="M88" s="53">
        <f t="shared" si="32"/>
        <v>4398.8</v>
      </c>
    </row>
    <row r="89" spans="1:13" ht="64.5" thickBot="1" x14ac:dyDescent="0.3">
      <c r="A89" s="16" t="s">
        <v>340</v>
      </c>
      <c r="B89" s="8" t="s">
        <v>148</v>
      </c>
      <c r="C89" s="8">
        <v>975</v>
      </c>
      <c r="D89" s="9" t="s">
        <v>105</v>
      </c>
      <c r="E89" s="9" t="s">
        <v>113</v>
      </c>
      <c r="F89" s="8"/>
      <c r="G89" s="10">
        <f>G90+G93</f>
        <v>4169.2000000000007</v>
      </c>
      <c r="H89" s="53">
        <f t="shared" ref="H89:M89" si="33">H90+H93</f>
        <v>2889.1</v>
      </c>
      <c r="I89" s="53">
        <f t="shared" si="33"/>
        <v>0</v>
      </c>
      <c r="J89" s="53">
        <f t="shared" si="33"/>
        <v>0</v>
      </c>
      <c r="K89" s="53">
        <f t="shared" si="33"/>
        <v>0</v>
      </c>
      <c r="L89" s="53">
        <f t="shared" si="33"/>
        <v>3796</v>
      </c>
      <c r="M89" s="53">
        <f t="shared" si="33"/>
        <v>3772.6000000000004</v>
      </c>
    </row>
    <row r="90" spans="1:13" ht="30" customHeight="1" thickBot="1" x14ac:dyDescent="0.3">
      <c r="A90" s="16" t="s">
        <v>6</v>
      </c>
      <c r="B90" s="8" t="s">
        <v>149</v>
      </c>
      <c r="C90" s="8">
        <v>975</v>
      </c>
      <c r="D90" s="9" t="s">
        <v>105</v>
      </c>
      <c r="E90" s="9" t="s">
        <v>113</v>
      </c>
      <c r="F90" s="8"/>
      <c r="G90" s="10">
        <f>G91+G92+0.1</f>
        <v>3494.2000000000003</v>
      </c>
      <c r="H90" s="53">
        <f t="shared" ref="H90:M90" si="34">H91+H92</f>
        <v>2240.1</v>
      </c>
      <c r="I90" s="53">
        <f t="shared" si="34"/>
        <v>0</v>
      </c>
      <c r="J90" s="53">
        <f t="shared" si="34"/>
        <v>0</v>
      </c>
      <c r="K90" s="53">
        <f t="shared" si="34"/>
        <v>0</v>
      </c>
      <c r="L90" s="53">
        <f t="shared" si="34"/>
        <v>3121</v>
      </c>
      <c r="M90" s="53">
        <f t="shared" si="34"/>
        <v>3097.6000000000004</v>
      </c>
    </row>
    <row r="91" spans="1:13" ht="39" thickBot="1" x14ac:dyDescent="0.3">
      <c r="A91" s="16" t="s">
        <v>49</v>
      </c>
      <c r="B91" s="8" t="s">
        <v>149</v>
      </c>
      <c r="C91" s="8">
        <v>975</v>
      </c>
      <c r="D91" s="9" t="s">
        <v>105</v>
      </c>
      <c r="E91" s="9" t="s">
        <v>113</v>
      </c>
      <c r="F91" s="8">
        <v>120</v>
      </c>
      <c r="G91" s="10">
        <v>3198.3</v>
      </c>
      <c r="H91" s="10">
        <v>1999.5</v>
      </c>
      <c r="I91" s="10"/>
      <c r="J91" s="10"/>
      <c r="K91" s="10"/>
      <c r="L91" s="10">
        <v>2841.8</v>
      </c>
      <c r="M91" s="10">
        <v>2841.8</v>
      </c>
    </row>
    <row r="92" spans="1:13" ht="51.75" thickBot="1" x14ac:dyDescent="0.3">
      <c r="A92" s="16" t="s">
        <v>12</v>
      </c>
      <c r="B92" s="8" t="s">
        <v>149</v>
      </c>
      <c r="C92" s="8">
        <v>975</v>
      </c>
      <c r="D92" s="9" t="s">
        <v>105</v>
      </c>
      <c r="E92" s="9" t="s">
        <v>113</v>
      </c>
      <c r="F92" s="8">
        <v>240</v>
      </c>
      <c r="G92" s="10">
        <v>295.8</v>
      </c>
      <c r="H92" s="10">
        <v>240.6</v>
      </c>
      <c r="I92" s="10"/>
      <c r="J92" s="10"/>
      <c r="K92" s="10"/>
      <c r="L92" s="10">
        <v>279.2</v>
      </c>
      <c r="M92" s="10">
        <v>255.8</v>
      </c>
    </row>
    <row r="93" spans="1:13" ht="64.5" thickBot="1" x14ac:dyDescent="0.3">
      <c r="A93" s="16" t="s">
        <v>28</v>
      </c>
      <c r="B93" s="8" t="s">
        <v>150</v>
      </c>
      <c r="C93" s="8">
        <v>975</v>
      </c>
      <c r="D93" s="9" t="s">
        <v>105</v>
      </c>
      <c r="E93" s="9" t="s">
        <v>113</v>
      </c>
      <c r="F93" s="8"/>
      <c r="G93" s="10">
        <f>G94</f>
        <v>675</v>
      </c>
      <c r="H93" s="22">
        <f t="shared" ref="H93:M93" si="35">H94</f>
        <v>649</v>
      </c>
      <c r="I93" s="22">
        <f t="shared" si="35"/>
        <v>0</v>
      </c>
      <c r="J93" s="22">
        <f t="shared" si="35"/>
        <v>0</v>
      </c>
      <c r="K93" s="22">
        <f t="shared" si="35"/>
        <v>0</v>
      </c>
      <c r="L93" s="22">
        <f t="shared" si="35"/>
        <v>675</v>
      </c>
      <c r="M93" s="22">
        <f t="shared" si="35"/>
        <v>675</v>
      </c>
    </row>
    <row r="94" spans="1:13" ht="39" thickBot="1" x14ac:dyDescent="0.3">
      <c r="A94" s="16" t="s">
        <v>49</v>
      </c>
      <c r="B94" s="8" t="s">
        <v>150</v>
      </c>
      <c r="C94" s="8">
        <v>975</v>
      </c>
      <c r="D94" s="9" t="s">
        <v>105</v>
      </c>
      <c r="E94" s="9" t="s">
        <v>113</v>
      </c>
      <c r="F94" s="8">
        <v>120</v>
      </c>
      <c r="G94" s="10">
        <v>675</v>
      </c>
      <c r="H94" s="10">
        <v>649</v>
      </c>
      <c r="I94" s="10"/>
      <c r="J94" s="10"/>
      <c r="K94" s="10"/>
      <c r="L94" s="10">
        <v>675</v>
      </c>
      <c r="M94" s="10">
        <v>675</v>
      </c>
    </row>
    <row r="95" spans="1:13" ht="31.5" customHeight="1" thickBot="1" x14ac:dyDescent="0.3">
      <c r="A95" s="16" t="s">
        <v>51</v>
      </c>
      <c r="B95" s="9" t="s">
        <v>134</v>
      </c>
      <c r="C95" s="8">
        <v>148</v>
      </c>
      <c r="D95" s="9" t="s">
        <v>106</v>
      </c>
      <c r="E95" s="9" t="s">
        <v>107</v>
      </c>
      <c r="F95" s="8"/>
      <c r="G95" s="10">
        <f>G96</f>
        <v>166.9</v>
      </c>
      <c r="H95" s="22">
        <f t="shared" ref="H95:M96" si="36">H96</f>
        <v>101</v>
      </c>
      <c r="I95" s="22">
        <f t="shared" si="36"/>
        <v>0</v>
      </c>
      <c r="J95" s="22">
        <f t="shared" si="36"/>
        <v>0</v>
      </c>
      <c r="K95" s="22">
        <f t="shared" si="36"/>
        <v>0</v>
      </c>
      <c r="L95" s="22">
        <f t="shared" si="36"/>
        <v>172.2</v>
      </c>
      <c r="M95" s="22">
        <f t="shared" si="36"/>
        <v>172.2</v>
      </c>
    </row>
    <row r="96" spans="1:13" ht="39" thickBot="1" x14ac:dyDescent="0.3">
      <c r="A96" s="16" t="s">
        <v>343</v>
      </c>
      <c r="B96" s="9" t="s">
        <v>135</v>
      </c>
      <c r="C96" s="8">
        <v>148</v>
      </c>
      <c r="D96" s="56" t="s">
        <v>106</v>
      </c>
      <c r="E96" s="56" t="s">
        <v>107</v>
      </c>
      <c r="F96" s="8"/>
      <c r="G96" s="10">
        <f>G97</f>
        <v>166.9</v>
      </c>
      <c r="H96" s="22">
        <f t="shared" si="36"/>
        <v>101</v>
      </c>
      <c r="I96" s="22">
        <f t="shared" si="36"/>
        <v>0</v>
      </c>
      <c r="J96" s="22">
        <f t="shared" si="36"/>
        <v>0</v>
      </c>
      <c r="K96" s="22">
        <f t="shared" si="36"/>
        <v>0</v>
      </c>
      <c r="L96" s="22">
        <f t="shared" si="36"/>
        <v>172.2</v>
      </c>
      <c r="M96" s="22">
        <f t="shared" si="36"/>
        <v>172.2</v>
      </c>
    </row>
    <row r="97" spans="1:31" ht="26.25" thickBot="1" x14ac:dyDescent="0.3">
      <c r="A97" s="16" t="s">
        <v>35</v>
      </c>
      <c r="B97" s="9" t="s">
        <v>135</v>
      </c>
      <c r="C97" s="8">
        <v>148</v>
      </c>
      <c r="D97" s="56" t="s">
        <v>106</v>
      </c>
      <c r="E97" s="56" t="s">
        <v>107</v>
      </c>
      <c r="F97" s="8">
        <v>610</v>
      </c>
      <c r="G97" s="10">
        <v>166.9</v>
      </c>
      <c r="H97" s="10">
        <v>101</v>
      </c>
      <c r="I97" s="10"/>
      <c r="J97" s="10"/>
      <c r="K97" s="10"/>
      <c r="L97" s="10">
        <v>172.2</v>
      </c>
      <c r="M97" s="10">
        <v>172.2</v>
      </c>
    </row>
    <row r="98" spans="1:31" ht="39" thickBot="1" x14ac:dyDescent="0.3">
      <c r="A98" s="19" t="s">
        <v>50</v>
      </c>
      <c r="B98" s="9" t="s">
        <v>139</v>
      </c>
      <c r="C98" s="8">
        <v>148</v>
      </c>
      <c r="D98" s="9" t="s">
        <v>105</v>
      </c>
      <c r="E98" s="9" t="s">
        <v>112</v>
      </c>
      <c r="F98" s="8"/>
      <c r="G98" s="10">
        <f>G99</f>
        <v>101</v>
      </c>
      <c r="H98" s="10">
        <f t="shared" ref="H98:M99" si="37">H99</f>
        <v>105.2</v>
      </c>
      <c r="I98" s="10">
        <f t="shared" si="37"/>
        <v>0</v>
      </c>
      <c r="J98" s="10">
        <f t="shared" si="37"/>
        <v>0</v>
      </c>
      <c r="K98" s="10">
        <f t="shared" si="37"/>
        <v>0</v>
      </c>
      <c r="L98" s="10">
        <f t="shared" si="37"/>
        <v>101</v>
      </c>
      <c r="M98" s="10">
        <f t="shared" si="37"/>
        <v>101</v>
      </c>
    </row>
    <row r="99" spans="1:31" ht="51.75" thickBot="1" x14ac:dyDescent="0.3">
      <c r="A99" s="19" t="s">
        <v>344</v>
      </c>
      <c r="B99" s="9" t="s">
        <v>140</v>
      </c>
      <c r="C99" s="8">
        <v>148</v>
      </c>
      <c r="D99" s="56" t="s">
        <v>105</v>
      </c>
      <c r="E99" s="56" t="s">
        <v>112</v>
      </c>
      <c r="F99" s="8"/>
      <c r="G99" s="10">
        <f>G100</f>
        <v>101</v>
      </c>
      <c r="H99" s="10">
        <f t="shared" si="37"/>
        <v>105.2</v>
      </c>
      <c r="I99" s="10">
        <f t="shared" si="37"/>
        <v>0</v>
      </c>
      <c r="J99" s="10">
        <f t="shared" si="37"/>
        <v>0</v>
      </c>
      <c r="K99" s="10">
        <f t="shared" si="37"/>
        <v>0</v>
      </c>
      <c r="L99" s="10">
        <f t="shared" si="37"/>
        <v>101</v>
      </c>
      <c r="M99" s="10">
        <f t="shared" si="37"/>
        <v>101</v>
      </c>
    </row>
    <row r="100" spans="1:31" ht="26.25" thickBot="1" x14ac:dyDescent="0.3">
      <c r="A100" s="19" t="s">
        <v>26</v>
      </c>
      <c r="B100" s="9" t="s">
        <v>140</v>
      </c>
      <c r="C100" s="8">
        <v>148</v>
      </c>
      <c r="D100" s="56" t="s">
        <v>105</v>
      </c>
      <c r="E100" s="56" t="s">
        <v>112</v>
      </c>
      <c r="F100" s="8">
        <v>610</v>
      </c>
      <c r="G100" s="10">
        <v>101</v>
      </c>
      <c r="H100" s="10">
        <v>105.2</v>
      </c>
      <c r="I100" s="10"/>
      <c r="J100" s="10"/>
      <c r="K100" s="10"/>
      <c r="L100" s="10">
        <v>101</v>
      </c>
      <c r="M100" s="10">
        <v>101</v>
      </c>
    </row>
    <row r="101" spans="1:31" ht="26.25" thickBot="1" x14ac:dyDescent="0.3">
      <c r="A101" s="16" t="s">
        <v>341</v>
      </c>
      <c r="B101" s="8" t="s">
        <v>146</v>
      </c>
      <c r="C101" s="8">
        <v>148</v>
      </c>
      <c r="D101" s="9" t="s">
        <v>105</v>
      </c>
      <c r="E101" s="9" t="s">
        <v>105</v>
      </c>
      <c r="F101" s="8"/>
      <c r="G101" s="10">
        <f>G102</f>
        <v>317.10000000000002</v>
      </c>
      <c r="H101" s="53">
        <f t="shared" ref="H101:M102" si="38">H102</f>
        <v>248</v>
      </c>
      <c r="I101" s="53">
        <f t="shared" si="38"/>
        <v>0</v>
      </c>
      <c r="J101" s="53">
        <f t="shared" si="38"/>
        <v>0</v>
      </c>
      <c r="K101" s="53">
        <f t="shared" si="38"/>
        <v>0</v>
      </c>
      <c r="L101" s="53">
        <f t="shared" si="38"/>
        <v>253</v>
      </c>
      <c r="M101" s="53">
        <f t="shared" si="38"/>
        <v>253</v>
      </c>
    </row>
    <row r="102" spans="1:31" ht="39" thickBot="1" x14ac:dyDescent="0.3">
      <c r="A102" s="16" t="s">
        <v>342</v>
      </c>
      <c r="B102" s="8" t="s">
        <v>147</v>
      </c>
      <c r="C102" s="8">
        <v>148</v>
      </c>
      <c r="D102" s="9" t="s">
        <v>105</v>
      </c>
      <c r="E102" s="9" t="s">
        <v>105</v>
      </c>
      <c r="F102" s="8"/>
      <c r="G102" s="10">
        <f>G103</f>
        <v>317.10000000000002</v>
      </c>
      <c r="H102" s="53">
        <f t="shared" si="38"/>
        <v>248</v>
      </c>
      <c r="I102" s="53">
        <f t="shared" si="38"/>
        <v>0</v>
      </c>
      <c r="J102" s="53">
        <f t="shared" si="38"/>
        <v>0</v>
      </c>
      <c r="K102" s="53">
        <f t="shared" si="38"/>
        <v>0</v>
      </c>
      <c r="L102" s="53">
        <f t="shared" si="38"/>
        <v>253</v>
      </c>
      <c r="M102" s="53">
        <f t="shared" si="38"/>
        <v>253</v>
      </c>
      <c r="W102" s="62"/>
      <c r="X102" s="63"/>
      <c r="Y102" s="63"/>
      <c r="Z102" s="64"/>
      <c r="AA102" s="63"/>
      <c r="AB102" s="65"/>
      <c r="AC102" s="65"/>
      <c r="AD102" s="65"/>
      <c r="AE102" s="65"/>
    </row>
    <row r="103" spans="1:31" ht="26.25" thickBot="1" x14ac:dyDescent="0.3">
      <c r="A103" s="16" t="s">
        <v>35</v>
      </c>
      <c r="B103" s="8" t="s">
        <v>147</v>
      </c>
      <c r="C103" s="8">
        <v>148</v>
      </c>
      <c r="D103" s="9" t="s">
        <v>105</v>
      </c>
      <c r="E103" s="9" t="s">
        <v>105</v>
      </c>
      <c r="F103" s="8">
        <v>610</v>
      </c>
      <c r="G103" s="10">
        <v>317.10000000000002</v>
      </c>
      <c r="H103" s="10">
        <v>248</v>
      </c>
      <c r="I103" s="10"/>
      <c r="J103" s="10"/>
      <c r="K103" s="10"/>
      <c r="L103" s="10">
        <v>253</v>
      </c>
      <c r="M103" s="10">
        <v>253</v>
      </c>
      <c r="W103" s="62"/>
      <c r="X103" s="63"/>
      <c r="Y103" s="63"/>
      <c r="Z103" s="64"/>
      <c r="AA103" s="63"/>
      <c r="AB103" s="65"/>
      <c r="AC103" s="65"/>
      <c r="AD103" s="65"/>
      <c r="AE103" s="65"/>
    </row>
    <row r="104" spans="1:31" ht="39" thickBot="1" x14ac:dyDescent="0.3">
      <c r="A104" s="55" t="s">
        <v>502</v>
      </c>
      <c r="B104" s="54" t="s">
        <v>501</v>
      </c>
      <c r="C104" s="54">
        <v>148</v>
      </c>
      <c r="D104" s="56" t="s">
        <v>105</v>
      </c>
      <c r="E104" s="56" t="s">
        <v>105</v>
      </c>
      <c r="F104" s="54"/>
      <c r="G104" s="53">
        <f>G105</f>
        <v>100</v>
      </c>
      <c r="H104" s="53">
        <f t="shared" ref="H104:M105" si="39">H105</f>
        <v>0</v>
      </c>
      <c r="I104" s="53">
        <f t="shared" si="39"/>
        <v>0</v>
      </c>
      <c r="J104" s="53">
        <f t="shared" si="39"/>
        <v>0</v>
      </c>
      <c r="K104" s="53">
        <f t="shared" si="39"/>
        <v>0</v>
      </c>
      <c r="L104" s="53">
        <f t="shared" si="39"/>
        <v>100</v>
      </c>
      <c r="M104" s="53">
        <f t="shared" si="39"/>
        <v>100</v>
      </c>
      <c r="W104" s="62"/>
      <c r="X104" s="63"/>
      <c r="Y104" s="63"/>
      <c r="Z104" s="64"/>
      <c r="AA104" s="63"/>
      <c r="AB104" s="65"/>
      <c r="AC104" s="65"/>
      <c r="AD104" s="65"/>
      <c r="AE104" s="65"/>
    </row>
    <row r="105" spans="1:31" ht="26.25" thickBot="1" x14ac:dyDescent="0.3">
      <c r="A105" s="55" t="s">
        <v>499</v>
      </c>
      <c r="B105" s="54" t="s">
        <v>500</v>
      </c>
      <c r="C105" s="54">
        <v>148</v>
      </c>
      <c r="D105" s="56" t="s">
        <v>105</v>
      </c>
      <c r="E105" s="56" t="s">
        <v>105</v>
      </c>
      <c r="F105" s="54"/>
      <c r="G105" s="53">
        <f>G106</f>
        <v>100</v>
      </c>
      <c r="H105" s="53">
        <f t="shared" si="39"/>
        <v>0</v>
      </c>
      <c r="I105" s="53">
        <f t="shared" si="39"/>
        <v>0</v>
      </c>
      <c r="J105" s="53">
        <f t="shared" si="39"/>
        <v>0</v>
      </c>
      <c r="K105" s="53">
        <f t="shared" si="39"/>
        <v>0</v>
      </c>
      <c r="L105" s="53">
        <f t="shared" si="39"/>
        <v>100</v>
      </c>
      <c r="M105" s="53">
        <f t="shared" si="39"/>
        <v>100</v>
      </c>
      <c r="W105" s="62"/>
      <c r="X105" s="63"/>
      <c r="Y105" s="63"/>
      <c r="Z105" s="64"/>
      <c r="AA105" s="63"/>
      <c r="AB105" s="65"/>
      <c r="AC105" s="65"/>
      <c r="AD105" s="65"/>
      <c r="AE105" s="65"/>
    </row>
    <row r="106" spans="1:31" ht="51.75" thickBot="1" x14ac:dyDescent="0.3">
      <c r="A106" s="55" t="s">
        <v>4</v>
      </c>
      <c r="B106" s="54" t="s">
        <v>500</v>
      </c>
      <c r="C106" s="54">
        <v>148</v>
      </c>
      <c r="D106" s="56" t="s">
        <v>105</v>
      </c>
      <c r="E106" s="56" t="s">
        <v>105</v>
      </c>
      <c r="F106" s="54">
        <v>240</v>
      </c>
      <c r="G106" s="53">
        <v>100</v>
      </c>
      <c r="H106" s="53"/>
      <c r="I106" s="53"/>
      <c r="J106" s="53"/>
      <c r="K106" s="53"/>
      <c r="L106" s="53">
        <v>100</v>
      </c>
      <c r="M106" s="53">
        <v>100</v>
      </c>
      <c r="W106" s="62"/>
      <c r="X106" s="63"/>
      <c r="Y106" s="63"/>
      <c r="Z106" s="64"/>
      <c r="AA106" s="63"/>
      <c r="AB106" s="65"/>
      <c r="AC106" s="65"/>
      <c r="AD106" s="65"/>
      <c r="AE106" s="65"/>
    </row>
    <row r="107" spans="1:31" ht="93" customHeight="1" thickBot="1" x14ac:dyDescent="0.3">
      <c r="A107" s="15" t="s">
        <v>152</v>
      </c>
      <c r="B107" s="5" t="s">
        <v>151</v>
      </c>
      <c r="C107" s="8"/>
      <c r="D107" s="6"/>
      <c r="E107" s="6"/>
      <c r="F107" s="5"/>
      <c r="G107" s="148">
        <f>G108+G115+G118</f>
        <v>4408.6000000000004</v>
      </c>
      <c r="H107" s="148">
        <f t="shared" ref="H107:M107" si="40">H108+H115+H118</f>
        <v>0</v>
      </c>
      <c r="I107" s="148">
        <f t="shared" si="40"/>
        <v>0</v>
      </c>
      <c r="J107" s="148">
        <f t="shared" si="40"/>
        <v>0</v>
      </c>
      <c r="K107" s="148">
        <f t="shared" si="40"/>
        <v>76.7</v>
      </c>
      <c r="L107" s="148">
        <f t="shared" si="40"/>
        <v>1046.9000000000001</v>
      </c>
      <c r="M107" s="148">
        <f t="shared" si="40"/>
        <v>1046.9000000000001</v>
      </c>
      <c r="W107" s="62"/>
      <c r="X107" s="63"/>
      <c r="Y107" s="63"/>
      <c r="Z107" s="64"/>
      <c r="AA107" s="63"/>
      <c r="AB107" s="65"/>
      <c r="AC107" s="65"/>
      <c r="AD107" s="65"/>
      <c r="AE107" s="65"/>
    </row>
    <row r="108" spans="1:31" ht="58.5" customHeight="1" thickBot="1" x14ac:dyDescent="0.3">
      <c r="A108" s="16" t="s">
        <v>385</v>
      </c>
      <c r="B108" s="8" t="s">
        <v>153</v>
      </c>
      <c r="C108" s="8">
        <v>148</v>
      </c>
      <c r="D108" s="9" t="s">
        <v>106</v>
      </c>
      <c r="E108" s="9">
        <v>12</v>
      </c>
      <c r="F108" s="5"/>
      <c r="G108" s="157">
        <f>G109+G111+G113</f>
        <v>3378.9</v>
      </c>
      <c r="H108" s="157">
        <f t="shared" ref="H108:M108" si="41">H109+H111+H113</f>
        <v>0</v>
      </c>
      <c r="I108" s="157">
        <f t="shared" si="41"/>
        <v>0</v>
      </c>
      <c r="J108" s="157">
        <f t="shared" si="41"/>
        <v>0</v>
      </c>
      <c r="K108" s="157">
        <f t="shared" si="41"/>
        <v>0</v>
      </c>
      <c r="L108" s="157">
        <f t="shared" si="41"/>
        <v>967.1</v>
      </c>
      <c r="M108" s="157">
        <f t="shared" si="41"/>
        <v>967.1</v>
      </c>
    </row>
    <row r="109" spans="1:31" ht="58.5" customHeight="1" thickBot="1" x14ac:dyDescent="0.3">
      <c r="A109" s="55" t="s">
        <v>618</v>
      </c>
      <c r="B109" s="54" t="s">
        <v>619</v>
      </c>
      <c r="C109" s="54">
        <v>148</v>
      </c>
      <c r="D109" s="56" t="s">
        <v>106</v>
      </c>
      <c r="E109" s="56">
        <v>12</v>
      </c>
      <c r="F109" s="5"/>
      <c r="G109" s="157">
        <f>G110</f>
        <v>2499</v>
      </c>
      <c r="H109" s="157"/>
      <c r="I109" s="157"/>
      <c r="J109" s="157"/>
      <c r="K109" s="157"/>
      <c r="L109" s="157">
        <f>L110</f>
        <v>0</v>
      </c>
      <c r="M109" s="157">
        <f>M110</f>
        <v>0</v>
      </c>
    </row>
    <row r="110" spans="1:31" ht="58.5" customHeight="1" thickBot="1" x14ac:dyDescent="0.3">
      <c r="A110" s="55" t="s">
        <v>566</v>
      </c>
      <c r="B110" s="54" t="s">
        <v>619</v>
      </c>
      <c r="C110" s="54">
        <v>148</v>
      </c>
      <c r="D110" s="56" t="s">
        <v>106</v>
      </c>
      <c r="E110" s="56">
        <v>12</v>
      </c>
      <c r="F110" s="54">
        <v>810</v>
      </c>
      <c r="G110" s="157">
        <v>2499</v>
      </c>
      <c r="H110" s="157"/>
      <c r="I110" s="157"/>
      <c r="J110" s="157"/>
      <c r="K110" s="157"/>
      <c r="L110" s="157">
        <v>0</v>
      </c>
      <c r="M110" s="157">
        <v>0</v>
      </c>
    </row>
    <row r="111" spans="1:31" ht="64.5" thickBot="1" x14ac:dyDescent="0.3">
      <c r="A111" s="16" t="s">
        <v>386</v>
      </c>
      <c r="B111" s="8" t="s">
        <v>154</v>
      </c>
      <c r="C111" s="8">
        <v>148</v>
      </c>
      <c r="D111" s="9" t="s">
        <v>106</v>
      </c>
      <c r="E111" s="9">
        <v>12</v>
      </c>
      <c r="F111" s="5"/>
      <c r="G111" s="10">
        <f>G112</f>
        <v>705.3</v>
      </c>
      <c r="H111" s="10">
        <f t="shared" ref="H111:M111" si="42">H112</f>
        <v>0</v>
      </c>
      <c r="I111" s="10">
        <f t="shared" si="42"/>
        <v>0</v>
      </c>
      <c r="J111" s="10">
        <f t="shared" si="42"/>
        <v>0</v>
      </c>
      <c r="K111" s="10">
        <f t="shared" si="42"/>
        <v>0</v>
      </c>
      <c r="L111" s="10">
        <f t="shared" si="42"/>
        <v>642.1</v>
      </c>
      <c r="M111" s="10">
        <f t="shared" si="42"/>
        <v>642.1</v>
      </c>
    </row>
    <row r="112" spans="1:31" ht="64.5" thickBot="1" x14ac:dyDescent="0.3">
      <c r="A112" s="16" t="s">
        <v>566</v>
      </c>
      <c r="B112" s="8" t="s">
        <v>154</v>
      </c>
      <c r="C112" s="8">
        <v>148</v>
      </c>
      <c r="D112" s="9" t="s">
        <v>106</v>
      </c>
      <c r="E112" s="9">
        <v>12</v>
      </c>
      <c r="F112" s="8">
        <v>810</v>
      </c>
      <c r="G112" s="10">
        <v>705.3</v>
      </c>
      <c r="H112" s="10"/>
      <c r="I112" s="10"/>
      <c r="J112" s="10"/>
      <c r="K112" s="10"/>
      <c r="L112" s="10">
        <v>642.1</v>
      </c>
      <c r="M112" s="10">
        <v>642.1</v>
      </c>
    </row>
    <row r="113" spans="1:13" ht="64.5" thickBot="1" x14ac:dyDescent="0.3">
      <c r="A113" s="19" t="s">
        <v>567</v>
      </c>
      <c r="B113" s="56" t="s">
        <v>568</v>
      </c>
      <c r="C113" s="54">
        <v>148</v>
      </c>
      <c r="D113" s="56" t="s">
        <v>106</v>
      </c>
      <c r="E113" s="56">
        <v>12</v>
      </c>
      <c r="F113" s="54"/>
      <c r="G113" s="53">
        <f>G114</f>
        <v>174.6</v>
      </c>
      <c r="H113" s="53"/>
      <c r="I113" s="53"/>
      <c r="J113" s="53"/>
      <c r="K113" s="53"/>
      <c r="L113" s="53">
        <f>L114</f>
        <v>325</v>
      </c>
      <c r="M113" s="53">
        <f>M114</f>
        <v>325</v>
      </c>
    </row>
    <row r="114" spans="1:13" ht="64.5" thickBot="1" x14ac:dyDescent="0.3">
      <c r="A114" s="19" t="s">
        <v>566</v>
      </c>
      <c r="B114" s="56" t="s">
        <v>568</v>
      </c>
      <c r="C114" s="54">
        <v>148</v>
      </c>
      <c r="D114" s="56" t="s">
        <v>106</v>
      </c>
      <c r="E114" s="56">
        <v>12</v>
      </c>
      <c r="F114" s="54">
        <v>810</v>
      </c>
      <c r="G114" s="53">
        <v>174.6</v>
      </c>
      <c r="H114" s="53"/>
      <c r="I114" s="53"/>
      <c r="J114" s="53"/>
      <c r="K114" s="53"/>
      <c r="L114" s="53">
        <v>325</v>
      </c>
      <c r="M114" s="53">
        <v>325</v>
      </c>
    </row>
    <row r="115" spans="1:13" ht="70.5" customHeight="1" thickBot="1" x14ac:dyDescent="0.3">
      <c r="A115" s="16" t="s">
        <v>391</v>
      </c>
      <c r="B115" s="8" t="s">
        <v>159</v>
      </c>
      <c r="C115" s="8">
        <v>148</v>
      </c>
      <c r="D115" s="9" t="s">
        <v>106</v>
      </c>
      <c r="E115" s="9">
        <v>12</v>
      </c>
      <c r="F115" s="8"/>
      <c r="G115" s="10">
        <f>G116</f>
        <v>15.2</v>
      </c>
      <c r="H115" s="10">
        <f t="shared" ref="H115:M115" si="43">H116</f>
        <v>0</v>
      </c>
      <c r="I115" s="10">
        <f t="shared" si="43"/>
        <v>0</v>
      </c>
      <c r="J115" s="10">
        <f t="shared" si="43"/>
        <v>0</v>
      </c>
      <c r="K115" s="10">
        <f t="shared" si="43"/>
        <v>20</v>
      </c>
      <c r="L115" s="10">
        <f t="shared" si="43"/>
        <v>20</v>
      </c>
      <c r="M115" s="10">
        <f t="shared" si="43"/>
        <v>20</v>
      </c>
    </row>
    <row r="116" spans="1:13" ht="155.25" customHeight="1" thickBot="1" x14ac:dyDescent="0.3">
      <c r="A116" s="16" t="s">
        <v>387</v>
      </c>
      <c r="B116" s="8" t="s">
        <v>155</v>
      </c>
      <c r="C116" s="8">
        <v>148</v>
      </c>
      <c r="D116" s="9" t="s">
        <v>106</v>
      </c>
      <c r="E116" s="9">
        <v>12</v>
      </c>
      <c r="F116" s="8"/>
      <c r="G116" s="10">
        <f>G117</f>
        <v>15.2</v>
      </c>
      <c r="H116" s="10">
        <f t="shared" ref="H116:M116" si="44">H117</f>
        <v>0</v>
      </c>
      <c r="I116" s="10">
        <f t="shared" si="44"/>
        <v>0</v>
      </c>
      <c r="J116" s="10">
        <f t="shared" si="44"/>
        <v>0</v>
      </c>
      <c r="K116" s="10">
        <f t="shared" si="44"/>
        <v>20</v>
      </c>
      <c r="L116" s="10">
        <f t="shared" si="44"/>
        <v>20</v>
      </c>
      <c r="M116" s="10">
        <f t="shared" si="44"/>
        <v>20</v>
      </c>
    </row>
    <row r="117" spans="1:13" ht="51.75" thickBot="1" x14ac:dyDescent="0.3">
      <c r="A117" s="16" t="s">
        <v>3</v>
      </c>
      <c r="B117" s="8" t="s">
        <v>156</v>
      </c>
      <c r="C117" s="8">
        <v>148</v>
      </c>
      <c r="D117" s="9" t="s">
        <v>106</v>
      </c>
      <c r="E117" s="9">
        <v>12</v>
      </c>
      <c r="F117" s="8">
        <v>240</v>
      </c>
      <c r="G117" s="10">
        <v>15.2</v>
      </c>
      <c r="H117" s="10"/>
      <c r="I117" s="10"/>
      <c r="J117" s="10"/>
      <c r="K117" s="10">
        <v>20</v>
      </c>
      <c r="L117" s="10">
        <v>20</v>
      </c>
      <c r="M117" s="10">
        <v>20</v>
      </c>
    </row>
    <row r="118" spans="1:13" ht="53.25" customHeight="1" thickBot="1" x14ac:dyDescent="0.3">
      <c r="A118" s="17" t="s">
        <v>388</v>
      </c>
      <c r="B118" s="8" t="s">
        <v>157</v>
      </c>
      <c r="C118" s="8">
        <v>148</v>
      </c>
      <c r="D118" s="9" t="s">
        <v>106</v>
      </c>
      <c r="E118" s="9">
        <v>12</v>
      </c>
      <c r="F118" s="8"/>
      <c r="G118" s="10">
        <f>G119+G121</f>
        <v>1014.5</v>
      </c>
      <c r="H118" s="10">
        <f t="shared" ref="H118:M118" si="45">H119+H121</f>
        <v>0</v>
      </c>
      <c r="I118" s="10">
        <f t="shared" si="45"/>
        <v>0</v>
      </c>
      <c r="J118" s="10">
        <f t="shared" si="45"/>
        <v>0</v>
      </c>
      <c r="K118" s="10">
        <f t="shared" si="45"/>
        <v>56.7</v>
      </c>
      <c r="L118" s="10">
        <f t="shared" si="45"/>
        <v>59.8</v>
      </c>
      <c r="M118" s="10">
        <f t="shared" si="45"/>
        <v>59.8</v>
      </c>
    </row>
    <row r="119" spans="1:13" ht="170.45" customHeight="1" thickBot="1" x14ac:dyDescent="0.3">
      <c r="A119" s="17" t="s">
        <v>389</v>
      </c>
      <c r="B119" s="8" t="s">
        <v>158</v>
      </c>
      <c r="C119" s="8">
        <v>148</v>
      </c>
      <c r="D119" s="9" t="s">
        <v>106</v>
      </c>
      <c r="E119" s="9">
        <v>12</v>
      </c>
      <c r="F119" s="8"/>
      <c r="G119" s="10">
        <f>G120</f>
        <v>991.7</v>
      </c>
      <c r="H119" s="10">
        <f t="shared" ref="H119:M119" si="46">H120</f>
        <v>0</v>
      </c>
      <c r="I119" s="10">
        <f t="shared" si="46"/>
        <v>0</v>
      </c>
      <c r="J119" s="10">
        <f t="shared" si="46"/>
        <v>0</v>
      </c>
      <c r="K119" s="10">
        <f t="shared" si="46"/>
        <v>37</v>
      </c>
      <c r="L119" s="10">
        <f t="shared" si="46"/>
        <v>37</v>
      </c>
      <c r="M119" s="10">
        <f t="shared" si="46"/>
        <v>37</v>
      </c>
    </row>
    <row r="120" spans="1:13" ht="51.75" thickBot="1" x14ac:dyDescent="0.3">
      <c r="A120" s="16" t="s">
        <v>3</v>
      </c>
      <c r="B120" s="8" t="s">
        <v>158</v>
      </c>
      <c r="C120" s="8">
        <v>148</v>
      </c>
      <c r="D120" s="9" t="s">
        <v>106</v>
      </c>
      <c r="E120" s="9">
        <v>12</v>
      </c>
      <c r="F120" s="8">
        <v>240</v>
      </c>
      <c r="G120" s="10">
        <v>991.7</v>
      </c>
      <c r="H120" s="10"/>
      <c r="I120" s="10"/>
      <c r="J120" s="10"/>
      <c r="K120" s="10">
        <v>37</v>
      </c>
      <c r="L120" s="10">
        <v>37</v>
      </c>
      <c r="M120" s="10">
        <v>37</v>
      </c>
    </row>
    <row r="121" spans="1:13" ht="207" customHeight="1" thickBot="1" x14ac:dyDescent="0.3">
      <c r="A121" s="16" t="s">
        <v>390</v>
      </c>
      <c r="B121" s="8" t="s">
        <v>160</v>
      </c>
      <c r="C121" s="8">
        <v>148</v>
      </c>
      <c r="D121" s="9" t="s">
        <v>106</v>
      </c>
      <c r="E121" s="9">
        <v>12</v>
      </c>
      <c r="F121" s="8"/>
      <c r="G121" s="10">
        <f>G122</f>
        <v>22.8</v>
      </c>
      <c r="H121" s="10">
        <f t="shared" ref="H121:M121" si="47">H122</f>
        <v>0</v>
      </c>
      <c r="I121" s="10">
        <f t="shared" si="47"/>
        <v>0</v>
      </c>
      <c r="J121" s="10">
        <f t="shared" si="47"/>
        <v>0</v>
      </c>
      <c r="K121" s="10">
        <f t="shared" si="47"/>
        <v>19.7</v>
      </c>
      <c r="L121" s="10">
        <f t="shared" si="47"/>
        <v>22.8</v>
      </c>
      <c r="M121" s="10">
        <f t="shared" si="47"/>
        <v>22.8</v>
      </c>
    </row>
    <row r="122" spans="1:13" ht="51.75" thickBot="1" x14ac:dyDescent="0.3">
      <c r="A122" s="16" t="s">
        <v>3</v>
      </c>
      <c r="B122" s="8" t="s">
        <v>161</v>
      </c>
      <c r="C122" s="8">
        <v>148</v>
      </c>
      <c r="D122" s="9" t="s">
        <v>106</v>
      </c>
      <c r="E122" s="9">
        <v>12</v>
      </c>
      <c r="F122" s="8">
        <v>240</v>
      </c>
      <c r="G122" s="10">
        <v>22.8</v>
      </c>
      <c r="H122" s="10"/>
      <c r="I122" s="10"/>
      <c r="J122" s="10"/>
      <c r="K122" s="10">
        <v>19.7</v>
      </c>
      <c r="L122" s="10">
        <v>22.8</v>
      </c>
      <c r="M122" s="10">
        <v>22.8</v>
      </c>
    </row>
    <row r="123" spans="1:13" ht="67.5" customHeight="1" thickBot="1" x14ac:dyDescent="0.3">
      <c r="A123" s="15" t="s">
        <v>163</v>
      </c>
      <c r="B123" s="5" t="s">
        <v>162</v>
      </c>
      <c r="C123" s="5"/>
      <c r="D123" s="11"/>
      <c r="E123" s="11"/>
      <c r="F123" s="5"/>
      <c r="G123" s="148">
        <f>G124+G146+G186+G190+G198+G206</f>
        <v>75157.599999999991</v>
      </c>
      <c r="H123" s="148">
        <f t="shared" ref="H123:M123" si="48">H124+H146+H186+H190+H198+H206</f>
        <v>17112</v>
      </c>
      <c r="I123" s="148">
        <f t="shared" si="48"/>
        <v>6005.3</v>
      </c>
      <c r="J123" s="148">
        <f t="shared" si="48"/>
        <v>6350.7</v>
      </c>
      <c r="K123" s="148">
        <f t="shared" si="48"/>
        <v>28799.3</v>
      </c>
      <c r="L123" s="148">
        <f t="shared" si="48"/>
        <v>54709.4</v>
      </c>
      <c r="M123" s="148">
        <f t="shared" si="48"/>
        <v>58729.799999999996</v>
      </c>
    </row>
    <row r="124" spans="1:13" ht="64.5" thickBot="1" x14ac:dyDescent="0.3">
      <c r="A124" s="23" t="s">
        <v>5</v>
      </c>
      <c r="B124" s="13" t="s">
        <v>164</v>
      </c>
      <c r="C124" s="8">
        <v>148</v>
      </c>
      <c r="D124" s="9" t="s">
        <v>107</v>
      </c>
      <c r="E124" s="9" t="s">
        <v>359</v>
      </c>
      <c r="F124" s="8"/>
      <c r="G124" s="157">
        <f>G125+G141</f>
        <v>2606.6</v>
      </c>
      <c r="H124" s="157">
        <f t="shared" ref="H124:M124" si="49">H125+H141</f>
        <v>0</v>
      </c>
      <c r="I124" s="157">
        <f t="shared" si="49"/>
        <v>0</v>
      </c>
      <c r="J124" s="157">
        <f t="shared" si="49"/>
        <v>345.4</v>
      </c>
      <c r="K124" s="157">
        <f t="shared" si="49"/>
        <v>1731.9</v>
      </c>
      <c r="L124" s="157">
        <f t="shared" si="49"/>
        <v>1657.1000000000004</v>
      </c>
      <c r="M124" s="157">
        <f t="shared" si="49"/>
        <v>1480.7</v>
      </c>
    </row>
    <row r="125" spans="1:13" ht="90" thickBot="1" x14ac:dyDescent="0.3">
      <c r="A125" s="23" t="s">
        <v>394</v>
      </c>
      <c r="B125" s="13" t="s">
        <v>165</v>
      </c>
      <c r="C125" s="12">
        <v>148</v>
      </c>
      <c r="D125" s="9" t="s">
        <v>107</v>
      </c>
      <c r="E125" s="9" t="s">
        <v>359</v>
      </c>
      <c r="F125" s="8"/>
      <c r="G125" s="157">
        <f t="shared" ref="G125:M125" si="50">G126+G133+G135+G137+G139</f>
        <v>2459.6</v>
      </c>
      <c r="H125" s="157">
        <f t="shared" si="50"/>
        <v>0</v>
      </c>
      <c r="I125" s="157">
        <f t="shared" si="50"/>
        <v>0</v>
      </c>
      <c r="J125" s="157">
        <f t="shared" si="50"/>
        <v>345.4</v>
      </c>
      <c r="K125" s="157">
        <f t="shared" si="50"/>
        <v>1731.9</v>
      </c>
      <c r="L125" s="157">
        <f t="shared" si="50"/>
        <v>1528.1000000000004</v>
      </c>
      <c r="M125" s="157">
        <f t="shared" si="50"/>
        <v>1351.7</v>
      </c>
    </row>
    <row r="126" spans="1:13" ht="57.75" customHeight="1" thickBot="1" x14ac:dyDescent="0.3">
      <c r="A126" s="23" t="s">
        <v>395</v>
      </c>
      <c r="B126" s="13" t="s">
        <v>166</v>
      </c>
      <c r="C126" s="12">
        <v>148</v>
      </c>
      <c r="D126" s="9" t="s">
        <v>107</v>
      </c>
      <c r="E126" s="9" t="s">
        <v>359</v>
      </c>
      <c r="F126" s="8"/>
      <c r="G126" s="10">
        <f>G129+G127</f>
        <v>2137.8000000000002</v>
      </c>
      <c r="H126" s="53">
        <f t="shared" ref="H126:M126" si="51">H129+H127</f>
        <v>0</v>
      </c>
      <c r="I126" s="53">
        <f t="shared" si="51"/>
        <v>0</v>
      </c>
      <c r="J126" s="53">
        <f t="shared" si="51"/>
        <v>0</v>
      </c>
      <c r="K126" s="53">
        <f t="shared" si="51"/>
        <v>1595.2</v>
      </c>
      <c r="L126" s="53">
        <f t="shared" si="51"/>
        <v>1206.2000000000003</v>
      </c>
      <c r="M126" s="53">
        <f t="shared" si="51"/>
        <v>1029.8</v>
      </c>
    </row>
    <row r="127" spans="1:13" ht="80.25" customHeight="1" thickBot="1" x14ac:dyDescent="0.3">
      <c r="A127" s="23" t="s">
        <v>393</v>
      </c>
      <c r="B127" s="56" t="s">
        <v>166</v>
      </c>
      <c r="C127" s="54">
        <v>332</v>
      </c>
      <c r="D127" s="56" t="s">
        <v>107</v>
      </c>
      <c r="E127" s="56" t="s">
        <v>109</v>
      </c>
      <c r="F127" s="54"/>
      <c r="G127" s="53">
        <f>G128</f>
        <v>123.4</v>
      </c>
      <c r="H127" s="53">
        <f t="shared" ref="H127:M127" si="52">H128</f>
        <v>0</v>
      </c>
      <c r="I127" s="53">
        <f t="shared" si="52"/>
        <v>0</v>
      </c>
      <c r="J127" s="53">
        <f t="shared" si="52"/>
        <v>0</v>
      </c>
      <c r="K127" s="53">
        <f t="shared" si="52"/>
        <v>0</v>
      </c>
      <c r="L127" s="53">
        <f t="shared" si="52"/>
        <v>123.4</v>
      </c>
      <c r="M127" s="53">
        <f t="shared" si="52"/>
        <v>123.4</v>
      </c>
    </row>
    <row r="128" spans="1:13" ht="55.5" customHeight="1" thickBot="1" x14ac:dyDescent="0.3">
      <c r="A128" s="23" t="s">
        <v>4</v>
      </c>
      <c r="B128" s="56" t="s">
        <v>166</v>
      </c>
      <c r="C128" s="54">
        <v>332</v>
      </c>
      <c r="D128" s="56" t="s">
        <v>107</v>
      </c>
      <c r="E128" s="56" t="s">
        <v>109</v>
      </c>
      <c r="F128" s="54">
        <v>240</v>
      </c>
      <c r="G128" s="53">
        <v>123.4</v>
      </c>
      <c r="H128" s="53"/>
      <c r="I128" s="53"/>
      <c r="J128" s="53"/>
      <c r="K128" s="53"/>
      <c r="L128" s="53">
        <v>123.4</v>
      </c>
      <c r="M128" s="53">
        <v>123.4</v>
      </c>
    </row>
    <row r="129" spans="1:13" ht="64.5" customHeight="1" thickBot="1" x14ac:dyDescent="0.3">
      <c r="A129" s="23" t="s">
        <v>392</v>
      </c>
      <c r="B129" s="56" t="s">
        <v>166</v>
      </c>
      <c r="C129" s="54">
        <v>148</v>
      </c>
      <c r="D129" s="56" t="s">
        <v>107</v>
      </c>
      <c r="E129" s="56" t="s">
        <v>106</v>
      </c>
      <c r="F129" s="54"/>
      <c r="G129" s="53">
        <f>G130+G131+G132</f>
        <v>2014.4</v>
      </c>
      <c r="H129" s="53">
        <f t="shared" ref="H129:K129" si="53">H130+H132</f>
        <v>0</v>
      </c>
      <c r="I129" s="53">
        <f t="shared" si="53"/>
        <v>0</v>
      </c>
      <c r="J129" s="53">
        <f t="shared" si="53"/>
        <v>0</v>
      </c>
      <c r="K129" s="53">
        <f t="shared" si="53"/>
        <v>1595.2</v>
      </c>
      <c r="L129" s="53">
        <f>L130+L131+L132</f>
        <v>1082.8000000000002</v>
      </c>
      <c r="M129" s="53">
        <f>M130+M131+M132</f>
        <v>906.4</v>
      </c>
    </row>
    <row r="130" spans="1:13" ht="51.75" thickBot="1" x14ac:dyDescent="0.3">
      <c r="A130" s="23" t="s">
        <v>4</v>
      </c>
      <c r="B130" s="13" t="s">
        <v>166</v>
      </c>
      <c r="C130" s="12">
        <v>148</v>
      </c>
      <c r="D130" s="9" t="s">
        <v>107</v>
      </c>
      <c r="E130" s="9" t="s">
        <v>106</v>
      </c>
      <c r="F130" s="8">
        <v>240</v>
      </c>
      <c r="G130" s="10">
        <v>1802.1</v>
      </c>
      <c r="H130" s="10"/>
      <c r="I130" s="10"/>
      <c r="J130" s="10"/>
      <c r="K130" s="10">
        <v>1558.2</v>
      </c>
      <c r="L130" s="10">
        <v>1046.4000000000001</v>
      </c>
      <c r="M130" s="10">
        <v>870</v>
      </c>
    </row>
    <row r="131" spans="1:13" ht="15.75" thickBot="1" x14ac:dyDescent="0.3">
      <c r="A131" s="23" t="s">
        <v>546</v>
      </c>
      <c r="B131" s="56" t="s">
        <v>166</v>
      </c>
      <c r="C131" s="54">
        <v>148</v>
      </c>
      <c r="D131" s="56" t="s">
        <v>107</v>
      </c>
      <c r="E131" s="56" t="s">
        <v>106</v>
      </c>
      <c r="F131" s="54">
        <v>830</v>
      </c>
      <c r="G131" s="53">
        <v>0.9</v>
      </c>
      <c r="H131" s="53"/>
      <c r="I131" s="53"/>
      <c r="J131" s="53"/>
      <c r="K131" s="53"/>
      <c r="L131" s="53">
        <v>0</v>
      </c>
      <c r="M131" s="53">
        <v>0</v>
      </c>
    </row>
    <row r="132" spans="1:13" ht="26.25" thickBot="1" x14ac:dyDescent="0.3">
      <c r="A132" s="23" t="s">
        <v>7</v>
      </c>
      <c r="B132" s="13" t="s">
        <v>166</v>
      </c>
      <c r="C132" s="12">
        <v>148</v>
      </c>
      <c r="D132" s="9" t="s">
        <v>107</v>
      </c>
      <c r="E132" s="9" t="s">
        <v>106</v>
      </c>
      <c r="F132" s="8">
        <v>850</v>
      </c>
      <c r="G132" s="10">
        <v>211.4</v>
      </c>
      <c r="H132" s="10"/>
      <c r="I132" s="10"/>
      <c r="J132" s="10"/>
      <c r="K132" s="10">
        <v>37</v>
      </c>
      <c r="L132" s="10">
        <v>36.4</v>
      </c>
      <c r="M132" s="10">
        <v>36.4</v>
      </c>
    </row>
    <row r="133" spans="1:13" s="33" customFormat="1" ht="153.75" thickBot="1" x14ac:dyDescent="0.3">
      <c r="A133" s="35" t="s">
        <v>167</v>
      </c>
      <c r="B133" s="30" t="s">
        <v>168</v>
      </c>
      <c r="C133" s="30">
        <v>148</v>
      </c>
      <c r="D133" s="31" t="s">
        <v>107</v>
      </c>
      <c r="E133" s="31" t="s">
        <v>106</v>
      </c>
      <c r="F133" s="30"/>
      <c r="G133" s="32">
        <f>G134</f>
        <v>211.6</v>
      </c>
      <c r="H133" s="102">
        <f t="shared" ref="H133:M133" si="54">H134</f>
        <v>0</v>
      </c>
      <c r="I133" s="102">
        <f t="shared" si="54"/>
        <v>0</v>
      </c>
      <c r="J133" s="102">
        <f t="shared" si="54"/>
        <v>198.7</v>
      </c>
      <c r="K133" s="102">
        <f t="shared" si="54"/>
        <v>0</v>
      </c>
      <c r="L133" s="102">
        <f t="shared" si="54"/>
        <v>211.7</v>
      </c>
      <c r="M133" s="102">
        <f t="shared" si="54"/>
        <v>211.7</v>
      </c>
    </row>
    <row r="134" spans="1:13" s="33" customFormat="1" ht="51.75" thickBot="1" x14ac:dyDescent="0.3">
      <c r="A134" s="66" t="s">
        <v>4</v>
      </c>
      <c r="B134" s="30" t="s">
        <v>168</v>
      </c>
      <c r="C134" s="30">
        <v>148</v>
      </c>
      <c r="D134" s="31" t="s">
        <v>107</v>
      </c>
      <c r="E134" s="31" t="s">
        <v>106</v>
      </c>
      <c r="F134" s="30">
        <v>240</v>
      </c>
      <c r="G134" s="32">
        <v>211.6</v>
      </c>
      <c r="H134" s="32"/>
      <c r="I134" s="32"/>
      <c r="J134" s="32">
        <v>198.7</v>
      </c>
      <c r="K134" s="32"/>
      <c r="L134" s="32">
        <v>211.7</v>
      </c>
      <c r="M134" s="32">
        <v>211.7</v>
      </c>
    </row>
    <row r="135" spans="1:13" s="33" customFormat="1" ht="153.75" thickBot="1" x14ac:dyDescent="0.3">
      <c r="A135" s="35" t="s">
        <v>8</v>
      </c>
      <c r="B135" s="30" t="s">
        <v>169</v>
      </c>
      <c r="C135" s="30">
        <v>148</v>
      </c>
      <c r="D135" s="31" t="s">
        <v>107</v>
      </c>
      <c r="E135" s="31" t="s">
        <v>106</v>
      </c>
      <c r="F135" s="30"/>
      <c r="G135" s="32">
        <f>G136</f>
        <v>56</v>
      </c>
      <c r="H135" s="32">
        <f t="shared" ref="H135:M135" si="55">H136</f>
        <v>0</v>
      </c>
      <c r="I135" s="32">
        <f t="shared" si="55"/>
        <v>0</v>
      </c>
      <c r="J135" s="32">
        <f t="shared" si="55"/>
        <v>142</v>
      </c>
      <c r="K135" s="32">
        <f t="shared" si="55"/>
        <v>0</v>
      </c>
      <c r="L135" s="32">
        <f t="shared" si="55"/>
        <v>56</v>
      </c>
      <c r="M135" s="32">
        <f t="shared" si="55"/>
        <v>56</v>
      </c>
    </row>
    <row r="136" spans="1:13" s="33" customFormat="1" ht="51.75" thickBot="1" x14ac:dyDescent="0.3">
      <c r="A136" s="41" t="s">
        <v>4</v>
      </c>
      <c r="B136" s="30" t="s">
        <v>169</v>
      </c>
      <c r="C136" s="30">
        <v>148</v>
      </c>
      <c r="D136" s="31" t="s">
        <v>107</v>
      </c>
      <c r="E136" s="31" t="s">
        <v>106</v>
      </c>
      <c r="F136" s="30">
        <v>240</v>
      </c>
      <c r="G136" s="32">
        <v>56</v>
      </c>
      <c r="H136" s="32"/>
      <c r="I136" s="32"/>
      <c r="J136" s="32">
        <v>142</v>
      </c>
      <c r="K136" s="32"/>
      <c r="L136" s="32">
        <v>56</v>
      </c>
      <c r="M136" s="32">
        <v>56</v>
      </c>
    </row>
    <row r="137" spans="1:13" s="33" customFormat="1" ht="166.5" thickBot="1" x14ac:dyDescent="0.3">
      <c r="A137" s="67" t="s">
        <v>171</v>
      </c>
      <c r="B137" s="30" t="s">
        <v>170</v>
      </c>
      <c r="C137" s="30">
        <v>148</v>
      </c>
      <c r="D137" s="31" t="s">
        <v>107</v>
      </c>
      <c r="E137" s="31" t="s">
        <v>106</v>
      </c>
      <c r="F137" s="30"/>
      <c r="G137" s="32">
        <f>G138</f>
        <v>4.5</v>
      </c>
      <c r="H137" s="32">
        <f t="shared" ref="H137:M137" si="56">H138</f>
        <v>0</v>
      </c>
      <c r="I137" s="32">
        <f t="shared" si="56"/>
        <v>0</v>
      </c>
      <c r="J137" s="32">
        <f t="shared" si="56"/>
        <v>4.7</v>
      </c>
      <c r="K137" s="32">
        <f t="shared" si="56"/>
        <v>0</v>
      </c>
      <c r="L137" s="32">
        <f t="shared" si="56"/>
        <v>4.5</v>
      </c>
      <c r="M137" s="32">
        <f t="shared" si="56"/>
        <v>4.5</v>
      </c>
    </row>
    <row r="138" spans="1:13" s="33" customFormat="1" ht="51.75" thickBot="1" x14ac:dyDescent="0.3">
      <c r="A138" s="41" t="s">
        <v>4</v>
      </c>
      <c r="B138" s="30" t="s">
        <v>170</v>
      </c>
      <c r="C138" s="30">
        <v>148</v>
      </c>
      <c r="D138" s="31" t="s">
        <v>107</v>
      </c>
      <c r="E138" s="31" t="s">
        <v>106</v>
      </c>
      <c r="F138" s="30">
        <v>240</v>
      </c>
      <c r="G138" s="32">
        <v>4.5</v>
      </c>
      <c r="H138" s="32"/>
      <c r="I138" s="32"/>
      <c r="J138" s="32">
        <v>4.7</v>
      </c>
      <c r="K138" s="32"/>
      <c r="L138" s="32">
        <v>4.5</v>
      </c>
      <c r="M138" s="32">
        <v>4.5</v>
      </c>
    </row>
    <row r="139" spans="1:13" s="33" customFormat="1" ht="234.75" customHeight="1" thickBot="1" x14ac:dyDescent="0.3">
      <c r="A139" s="68" t="s">
        <v>9</v>
      </c>
      <c r="B139" s="30" t="s">
        <v>172</v>
      </c>
      <c r="C139" s="30">
        <v>148</v>
      </c>
      <c r="D139" s="31" t="s">
        <v>107</v>
      </c>
      <c r="E139" s="31" t="s">
        <v>106</v>
      </c>
      <c r="F139" s="30"/>
      <c r="G139" s="32">
        <f>G140</f>
        <v>49.7</v>
      </c>
      <c r="H139" s="102">
        <f t="shared" ref="H139:M139" si="57">H140</f>
        <v>0</v>
      </c>
      <c r="I139" s="102">
        <f t="shared" si="57"/>
        <v>0</v>
      </c>
      <c r="J139" s="102">
        <f t="shared" si="57"/>
        <v>0</v>
      </c>
      <c r="K139" s="102">
        <f t="shared" si="57"/>
        <v>136.69999999999999</v>
      </c>
      <c r="L139" s="102">
        <f t="shared" si="57"/>
        <v>49.7</v>
      </c>
      <c r="M139" s="102">
        <f t="shared" si="57"/>
        <v>49.7</v>
      </c>
    </row>
    <row r="140" spans="1:13" s="33" customFormat="1" ht="51.75" thickBot="1" x14ac:dyDescent="0.3">
      <c r="A140" s="41" t="s">
        <v>4</v>
      </c>
      <c r="B140" s="30" t="s">
        <v>172</v>
      </c>
      <c r="C140" s="30">
        <v>148</v>
      </c>
      <c r="D140" s="31" t="s">
        <v>107</v>
      </c>
      <c r="E140" s="31" t="s">
        <v>106</v>
      </c>
      <c r="F140" s="30">
        <v>240</v>
      </c>
      <c r="G140" s="32">
        <v>49.7</v>
      </c>
      <c r="H140" s="32"/>
      <c r="I140" s="32"/>
      <c r="J140" s="32"/>
      <c r="K140" s="32">
        <v>136.69999999999999</v>
      </c>
      <c r="L140" s="32">
        <v>49.7</v>
      </c>
      <c r="M140" s="32">
        <v>49.7</v>
      </c>
    </row>
    <row r="141" spans="1:13" ht="26.25" thickBot="1" x14ac:dyDescent="0.3">
      <c r="A141" s="41" t="s">
        <v>503</v>
      </c>
      <c r="B141" s="54" t="s">
        <v>483</v>
      </c>
      <c r="C141" s="54">
        <v>148</v>
      </c>
      <c r="D141" s="56"/>
      <c r="E141" s="56"/>
      <c r="F141" s="54"/>
      <c r="G141" s="53">
        <f>G142+G144</f>
        <v>147</v>
      </c>
      <c r="H141" s="53">
        <f t="shared" ref="H141:M141" si="58">H142+H144</f>
        <v>0</v>
      </c>
      <c r="I141" s="53">
        <f t="shared" si="58"/>
        <v>0</v>
      </c>
      <c r="J141" s="53">
        <f t="shared" si="58"/>
        <v>0</v>
      </c>
      <c r="K141" s="53">
        <f t="shared" si="58"/>
        <v>0</v>
      </c>
      <c r="L141" s="53">
        <f t="shared" si="58"/>
        <v>129</v>
      </c>
      <c r="M141" s="53">
        <f t="shared" si="58"/>
        <v>129</v>
      </c>
    </row>
    <row r="142" spans="1:13" ht="39" thickBot="1" x14ac:dyDescent="0.3">
      <c r="A142" s="55" t="s">
        <v>487</v>
      </c>
      <c r="B142" s="54" t="s">
        <v>485</v>
      </c>
      <c r="C142" s="54">
        <v>148</v>
      </c>
      <c r="D142" s="56" t="s">
        <v>107</v>
      </c>
      <c r="E142" s="56" t="s">
        <v>369</v>
      </c>
      <c r="F142" s="54"/>
      <c r="G142" s="53">
        <f>G143</f>
        <v>138</v>
      </c>
      <c r="H142" s="53">
        <f t="shared" ref="H142:L142" si="59">H143</f>
        <v>0</v>
      </c>
      <c r="I142" s="53">
        <f t="shared" si="59"/>
        <v>0</v>
      </c>
      <c r="J142" s="53">
        <f t="shared" si="59"/>
        <v>0</v>
      </c>
      <c r="K142" s="53">
        <f t="shared" si="59"/>
        <v>0</v>
      </c>
      <c r="L142" s="53">
        <f t="shared" si="59"/>
        <v>120</v>
      </c>
      <c r="M142" s="53">
        <f>M143</f>
        <v>120</v>
      </c>
    </row>
    <row r="143" spans="1:13" ht="26.25" thickBot="1" x14ac:dyDescent="0.3">
      <c r="A143" s="55" t="s">
        <v>7</v>
      </c>
      <c r="B143" s="54" t="s">
        <v>485</v>
      </c>
      <c r="C143" s="54">
        <v>148</v>
      </c>
      <c r="D143" s="56" t="s">
        <v>107</v>
      </c>
      <c r="E143" s="56" t="s">
        <v>369</v>
      </c>
      <c r="F143" s="54">
        <v>850</v>
      </c>
      <c r="G143" s="53">
        <v>138</v>
      </c>
      <c r="H143" s="53"/>
      <c r="I143" s="53"/>
      <c r="J143" s="53"/>
      <c r="K143" s="53"/>
      <c r="L143" s="53">
        <v>120</v>
      </c>
      <c r="M143" s="53">
        <v>120</v>
      </c>
    </row>
    <row r="144" spans="1:13" ht="64.5" thickBot="1" x14ac:dyDescent="0.3">
      <c r="A144" s="41" t="s">
        <v>484</v>
      </c>
      <c r="B144" s="30" t="s">
        <v>486</v>
      </c>
      <c r="C144" s="30">
        <v>148</v>
      </c>
      <c r="D144" s="31" t="s">
        <v>113</v>
      </c>
      <c r="E144" s="31" t="s">
        <v>113</v>
      </c>
      <c r="F144" s="30"/>
      <c r="G144" s="32">
        <f>G145</f>
        <v>9</v>
      </c>
      <c r="H144" s="32">
        <f t="shared" ref="H144:M144" si="60">H145</f>
        <v>0</v>
      </c>
      <c r="I144" s="32">
        <f t="shared" si="60"/>
        <v>0</v>
      </c>
      <c r="J144" s="32">
        <f t="shared" si="60"/>
        <v>0</v>
      </c>
      <c r="K144" s="32">
        <f t="shared" si="60"/>
        <v>0</v>
      </c>
      <c r="L144" s="32">
        <f t="shared" si="60"/>
        <v>9</v>
      </c>
      <c r="M144" s="32">
        <f t="shared" si="60"/>
        <v>9</v>
      </c>
    </row>
    <row r="145" spans="1:31" ht="26.25" thickBot="1" x14ac:dyDescent="0.3">
      <c r="A145" s="55" t="s">
        <v>7</v>
      </c>
      <c r="B145" s="54" t="s">
        <v>486</v>
      </c>
      <c r="C145" s="54">
        <v>148</v>
      </c>
      <c r="D145" s="56" t="s">
        <v>113</v>
      </c>
      <c r="E145" s="56" t="s">
        <v>113</v>
      </c>
      <c r="F145" s="54">
        <v>850</v>
      </c>
      <c r="G145" s="53">
        <v>9</v>
      </c>
      <c r="H145" s="53"/>
      <c r="I145" s="53"/>
      <c r="J145" s="53"/>
      <c r="K145" s="53"/>
      <c r="L145" s="53">
        <v>9</v>
      </c>
      <c r="M145" s="53">
        <v>9</v>
      </c>
    </row>
    <row r="146" spans="1:31" ht="51.75" thickBot="1" x14ac:dyDescent="0.3">
      <c r="A146" s="16" t="s">
        <v>174</v>
      </c>
      <c r="B146" s="8" t="s">
        <v>173</v>
      </c>
      <c r="C146" s="12">
        <v>148</v>
      </c>
      <c r="D146" s="21" t="s">
        <v>107</v>
      </c>
      <c r="E146" s="21" t="s">
        <v>359</v>
      </c>
      <c r="F146" s="8"/>
      <c r="G146" s="10">
        <f t="shared" ref="G146:M146" si="61">G147+G175</f>
        <v>46004.2</v>
      </c>
      <c r="H146" s="53">
        <f t="shared" si="61"/>
        <v>8446.7000000000007</v>
      </c>
      <c r="I146" s="53">
        <f t="shared" si="61"/>
        <v>6005.3</v>
      </c>
      <c r="J146" s="53">
        <f t="shared" si="61"/>
        <v>6005.3</v>
      </c>
      <c r="K146" s="53">
        <f t="shared" si="61"/>
        <v>27067.399999999998</v>
      </c>
      <c r="L146" s="53">
        <f t="shared" si="61"/>
        <v>29904.399999999998</v>
      </c>
      <c r="M146" s="53">
        <f t="shared" si="61"/>
        <v>34204.399999999994</v>
      </c>
    </row>
    <row r="147" spans="1:31" ht="98.45" customHeight="1" thickBot="1" x14ac:dyDescent="0.3">
      <c r="A147" s="23" t="s">
        <v>358</v>
      </c>
      <c r="B147" s="13" t="s">
        <v>175</v>
      </c>
      <c r="C147" s="12">
        <v>148</v>
      </c>
      <c r="D147" s="9" t="s">
        <v>107</v>
      </c>
      <c r="E147" s="9" t="s">
        <v>359</v>
      </c>
      <c r="F147" s="8"/>
      <c r="G147" s="32">
        <f>G148+G156+G163+G165+G167+G169+G171+G173</f>
        <v>34541.599999999999</v>
      </c>
      <c r="H147" s="102">
        <f t="shared" ref="H147:M147" si="62">H148+H156+H163+H165+H167+H169+H171+H173</f>
        <v>7111.2000000000007</v>
      </c>
      <c r="I147" s="102">
        <f t="shared" si="62"/>
        <v>6005.3</v>
      </c>
      <c r="J147" s="102">
        <f t="shared" si="62"/>
        <v>6005.3</v>
      </c>
      <c r="K147" s="102">
        <f t="shared" si="62"/>
        <v>27067.399999999998</v>
      </c>
      <c r="L147" s="102">
        <f t="shared" si="62"/>
        <v>28265.199999999997</v>
      </c>
      <c r="M147" s="102">
        <f t="shared" si="62"/>
        <v>32565.199999999997</v>
      </c>
    </row>
    <row r="148" spans="1:31" ht="45.6" customHeight="1" thickBot="1" x14ac:dyDescent="0.3">
      <c r="A148" s="23" t="s">
        <v>396</v>
      </c>
      <c r="B148" s="31" t="s">
        <v>177</v>
      </c>
      <c r="C148" s="30">
        <v>148</v>
      </c>
      <c r="D148" s="31" t="s">
        <v>107</v>
      </c>
      <c r="E148" s="31" t="s">
        <v>359</v>
      </c>
      <c r="F148" s="54"/>
      <c r="G148" s="32">
        <f>G149+G153+G151</f>
        <v>23809.200000000001</v>
      </c>
      <c r="H148" s="102">
        <f t="shared" ref="H148:M148" si="63">H149+H153+H151</f>
        <v>2287.3000000000002</v>
      </c>
      <c r="I148" s="102">
        <f t="shared" si="63"/>
        <v>2287.3000000000002</v>
      </c>
      <c r="J148" s="102">
        <f t="shared" si="63"/>
        <v>2287.3000000000002</v>
      </c>
      <c r="K148" s="102">
        <f t="shared" si="63"/>
        <v>17868.599999999999</v>
      </c>
      <c r="L148" s="102">
        <f t="shared" si="63"/>
        <v>17532.8</v>
      </c>
      <c r="M148" s="102">
        <f t="shared" si="63"/>
        <v>21832.799999999999</v>
      </c>
    </row>
    <row r="149" spans="1:31" ht="42.75" customHeight="1" thickBot="1" x14ac:dyDescent="0.3">
      <c r="A149" s="66" t="s">
        <v>473</v>
      </c>
      <c r="B149" s="31" t="s">
        <v>177</v>
      </c>
      <c r="C149" s="30">
        <v>148</v>
      </c>
      <c r="D149" s="31" t="s">
        <v>107</v>
      </c>
      <c r="E149" s="31" t="s">
        <v>112</v>
      </c>
      <c r="F149" s="30"/>
      <c r="G149" s="32">
        <f>G150</f>
        <v>1756.5</v>
      </c>
      <c r="H149" s="32">
        <f t="shared" ref="H149:M149" si="64">H150</f>
        <v>1567.3</v>
      </c>
      <c r="I149" s="32">
        <f t="shared" si="64"/>
        <v>1567.3</v>
      </c>
      <c r="J149" s="32">
        <f t="shared" si="64"/>
        <v>1567.3</v>
      </c>
      <c r="K149" s="32">
        <f t="shared" si="64"/>
        <v>1567.3</v>
      </c>
      <c r="L149" s="32">
        <f t="shared" si="64"/>
        <v>1626.3</v>
      </c>
      <c r="M149" s="32">
        <f t="shared" si="64"/>
        <v>1626.3</v>
      </c>
    </row>
    <row r="150" spans="1:31" ht="41.25" customHeight="1" thickBot="1" x14ac:dyDescent="0.3">
      <c r="A150" s="66" t="s">
        <v>10</v>
      </c>
      <c r="B150" s="31" t="s">
        <v>177</v>
      </c>
      <c r="C150" s="30">
        <v>148</v>
      </c>
      <c r="D150" s="31" t="s">
        <v>107</v>
      </c>
      <c r="E150" s="31" t="s">
        <v>112</v>
      </c>
      <c r="F150" s="30">
        <v>120</v>
      </c>
      <c r="G150" s="32">
        <v>1756.5</v>
      </c>
      <c r="H150" s="32">
        <v>1567.3</v>
      </c>
      <c r="I150" s="32">
        <v>1567.3</v>
      </c>
      <c r="J150" s="32">
        <v>1567.3</v>
      </c>
      <c r="K150" s="32">
        <v>1567.3</v>
      </c>
      <c r="L150" s="32">
        <v>1626.3</v>
      </c>
      <c r="M150" s="103">
        <v>1626.3</v>
      </c>
    </row>
    <row r="151" spans="1:31" ht="45.6" customHeight="1" thickBot="1" x14ac:dyDescent="0.3">
      <c r="A151" s="66" t="s">
        <v>474</v>
      </c>
      <c r="B151" s="31" t="s">
        <v>177</v>
      </c>
      <c r="C151" s="30">
        <v>332</v>
      </c>
      <c r="D151" s="31" t="s">
        <v>107</v>
      </c>
      <c r="E151" s="31" t="s">
        <v>109</v>
      </c>
      <c r="F151" s="30"/>
      <c r="G151" s="32">
        <f>G152</f>
        <v>658.7</v>
      </c>
      <c r="H151" s="32">
        <f t="shared" ref="H151:M151" si="65">H152</f>
        <v>720</v>
      </c>
      <c r="I151" s="32">
        <f t="shared" si="65"/>
        <v>720</v>
      </c>
      <c r="J151" s="32">
        <f t="shared" si="65"/>
        <v>720</v>
      </c>
      <c r="K151" s="32">
        <f t="shared" si="65"/>
        <v>720</v>
      </c>
      <c r="L151" s="32">
        <f t="shared" si="65"/>
        <v>658.7</v>
      </c>
      <c r="M151" s="32">
        <f t="shared" si="65"/>
        <v>658.7</v>
      </c>
    </row>
    <row r="152" spans="1:31" ht="41.25" customHeight="1" thickBot="1" x14ac:dyDescent="0.3">
      <c r="A152" s="66" t="s">
        <v>10</v>
      </c>
      <c r="B152" s="31" t="s">
        <v>177</v>
      </c>
      <c r="C152" s="30">
        <v>332</v>
      </c>
      <c r="D152" s="31" t="s">
        <v>107</v>
      </c>
      <c r="E152" s="31" t="s">
        <v>109</v>
      </c>
      <c r="F152" s="30">
        <v>120</v>
      </c>
      <c r="G152" s="32">
        <v>658.7</v>
      </c>
      <c r="H152" s="32">
        <v>720</v>
      </c>
      <c r="I152" s="32">
        <v>720</v>
      </c>
      <c r="J152" s="32">
        <v>720</v>
      </c>
      <c r="K152" s="32">
        <v>720</v>
      </c>
      <c r="L152" s="32">
        <v>658.7</v>
      </c>
      <c r="M152" s="32">
        <v>658.7</v>
      </c>
    </row>
    <row r="153" spans="1:31" ht="65.25" customHeight="1" thickBot="1" x14ac:dyDescent="0.3">
      <c r="A153" s="23" t="s">
        <v>392</v>
      </c>
      <c r="B153" s="13" t="s">
        <v>176</v>
      </c>
      <c r="C153" s="12">
        <v>148</v>
      </c>
      <c r="D153" s="9" t="s">
        <v>107</v>
      </c>
      <c r="E153" s="9" t="s">
        <v>106</v>
      </c>
      <c r="F153" s="8"/>
      <c r="G153" s="10">
        <f>G154+G155</f>
        <v>21394</v>
      </c>
      <c r="H153" s="53">
        <f t="shared" ref="H153:K153" si="66">H154</f>
        <v>0</v>
      </c>
      <c r="I153" s="53">
        <f t="shared" si="66"/>
        <v>0</v>
      </c>
      <c r="J153" s="53">
        <f t="shared" si="66"/>
        <v>0</v>
      </c>
      <c r="K153" s="53">
        <f t="shared" si="66"/>
        <v>15581.3</v>
      </c>
      <c r="L153" s="53">
        <f>L154+L155</f>
        <v>15247.8</v>
      </c>
      <c r="M153" s="53">
        <f>M154+M155</f>
        <v>19547.8</v>
      </c>
    </row>
    <row r="154" spans="1:31" ht="39" thickBot="1" x14ac:dyDescent="0.3">
      <c r="A154" s="23" t="s">
        <v>10</v>
      </c>
      <c r="B154" s="13" t="s">
        <v>177</v>
      </c>
      <c r="C154" s="12">
        <v>148</v>
      </c>
      <c r="D154" s="9" t="s">
        <v>107</v>
      </c>
      <c r="E154" s="9" t="s">
        <v>106</v>
      </c>
      <c r="F154" s="8">
        <v>120</v>
      </c>
      <c r="G154" s="32">
        <v>21391.8</v>
      </c>
      <c r="H154" s="32"/>
      <c r="I154" s="32"/>
      <c r="J154" s="32"/>
      <c r="K154" s="32">
        <v>15581.3</v>
      </c>
      <c r="L154" s="32">
        <v>15247.8</v>
      </c>
      <c r="M154" s="102">
        <v>19547.8</v>
      </c>
    </row>
    <row r="155" spans="1:31" ht="39" thickBot="1" x14ac:dyDescent="0.3">
      <c r="A155" s="23" t="s">
        <v>17</v>
      </c>
      <c r="B155" s="56" t="s">
        <v>177</v>
      </c>
      <c r="C155" s="54">
        <v>148</v>
      </c>
      <c r="D155" s="56" t="s">
        <v>107</v>
      </c>
      <c r="E155" s="56" t="s">
        <v>106</v>
      </c>
      <c r="F155" s="54">
        <v>320</v>
      </c>
      <c r="G155" s="153">
        <v>2.2000000000000002</v>
      </c>
      <c r="H155" s="153"/>
      <c r="I155" s="153"/>
      <c r="J155" s="153"/>
      <c r="K155" s="153"/>
      <c r="L155" s="153">
        <v>0</v>
      </c>
      <c r="M155" s="153">
        <v>0</v>
      </c>
    </row>
    <row r="156" spans="1:31" ht="64.5" thickBot="1" x14ac:dyDescent="0.3">
      <c r="A156" s="23" t="s">
        <v>28</v>
      </c>
      <c r="B156" s="31" t="s">
        <v>178</v>
      </c>
      <c r="C156" s="30">
        <v>148</v>
      </c>
      <c r="D156" s="31" t="s">
        <v>107</v>
      </c>
      <c r="E156" s="31" t="s">
        <v>359</v>
      </c>
      <c r="F156" s="54"/>
      <c r="G156" s="53">
        <f>G157+G161+G159</f>
        <v>6169.7000000000007</v>
      </c>
      <c r="H156" s="53">
        <f t="shared" ref="H156:M156" si="67">H157+H161+H159</f>
        <v>469.70000000000005</v>
      </c>
      <c r="I156" s="53">
        <f t="shared" si="67"/>
        <v>469.70000000000005</v>
      </c>
      <c r="J156" s="53">
        <f t="shared" si="67"/>
        <v>469.70000000000005</v>
      </c>
      <c r="K156" s="53">
        <f t="shared" si="67"/>
        <v>5950.5000000000009</v>
      </c>
      <c r="L156" s="53">
        <f t="shared" si="67"/>
        <v>6169.7000000000007</v>
      </c>
      <c r="M156" s="53">
        <f t="shared" si="67"/>
        <v>6169.7000000000007</v>
      </c>
    </row>
    <row r="157" spans="1:31" s="33" customFormat="1" ht="39" thickBot="1" x14ac:dyDescent="0.3">
      <c r="A157" s="66" t="s">
        <v>473</v>
      </c>
      <c r="B157" s="31" t="s">
        <v>178</v>
      </c>
      <c r="C157" s="30">
        <v>148</v>
      </c>
      <c r="D157" s="31" t="s">
        <v>107</v>
      </c>
      <c r="E157" s="31" t="s">
        <v>112</v>
      </c>
      <c r="F157" s="30"/>
      <c r="G157" s="32">
        <f>G158</f>
        <v>357.1</v>
      </c>
      <c r="H157" s="102">
        <f t="shared" ref="H157:M157" si="68">H158</f>
        <v>357.1</v>
      </c>
      <c r="I157" s="102">
        <f t="shared" si="68"/>
        <v>357.1</v>
      </c>
      <c r="J157" s="102">
        <f t="shared" si="68"/>
        <v>357.1</v>
      </c>
      <c r="K157" s="102">
        <f t="shared" si="68"/>
        <v>357.1</v>
      </c>
      <c r="L157" s="102">
        <f t="shared" si="68"/>
        <v>357.1</v>
      </c>
      <c r="M157" s="102">
        <f t="shared" si="68"/>
        <v>357.1</v>
      </c>
      <c r="W157"/>
      <c r="X157"/>
      <c r="Y157"/>
      <c r="Z157"/>
      <c r="AA157"/>
      <c r="AB157"/>
      <c r="AC157"/>
      <c r="AD157"/>
      <c r="AE157"/>
    </row>
    <row r="158" spans="1:31" s="33" customFormat="1" ht="42.75" customHeight="1" thickBot="1" x14ac:dyDescent="0.3">
      <c r="A158" s="66" t="s">
        <v>11</v>
      </c>
      <c r="B158" s="31" t="s">
        <v>178</v>
      </c>
      <c r="C158" s="30">
        <v>148</v>
      </c>
      <c r="D158" s="31" t="s">
        <v>107</v>
      </c>
      <c r="E158" s="31" t="s">
        <v>112</v>
      </c>
      <c r="F158" s="30">
        <v>120</v>
      </c>
      <c r="G158" s="32">
        <v>357.1</v>
      </c>
      <c r="H158" s="32">
        <v>357.1</v>
      </c>
      <c r="I158" s="32">
        <v>357.1</v>
      </c>
      <c r="J158" s="32">
        <v>357.1</v>
      </c>
      <c r="K158" s="32">
        <v>357.1</v>
      </c>
      <c r="L158" s="32">
        <v>357.1</v>
      </c>
      <c r="M158" s="32">
        <v>357.1</v>
      </c>
      <c r="W158"/>
      <c r="X158"/>
      <c r="Y158"/>
      <c r="Z158"/>
      <c r="AA158"/>
      <c r="AB158"/>
      <c r="AC158"/>
      <c r="AD158"/>
      <c r="AE158"/>
    </row>
    <row r="159" spans="1:31" s="33" customFormat="1" ht="44.45" customHeight="1" thickBot="1" x14ac:dyDescent="0.3">
      <c r="A159" s="66" t="s">
        <v>474</v>
      </c>
      <c r="B159" s="31" t="s">
        <v>178</v>
      </c>
      <c r="C159" s="30">
        <v>332</v>
      </c>
      <c r="D159" s="31" t="s">
        <v>107</v>
      </c>
      <c r="E159" s="31" t="s">
        <v>109</v>
      </c>
      <c r="F159" s="30"/>
      <c r="G159" s="32">
        <f>G160</f>
        <v>112.6</v>
      </c>
      <c r="H159" s="32">
        <f t="shared" ref="H159:M159" si="69">H160</f>
        <v>112.6</v>
      </c>
      <c r="I159" s="32">
        <f t="shared" si="69"/>
        <v>112.6</v>
      </c>
      <c r="J159" s="32">
        <f t="shared" si="69"/>
        <v>112.6</v>
      </c>
      <c r="K159" s="32">
        <f t="shared" si="69"/>
        <v>112.6</v>
      </c>
      <c r="L159" s="32">
        <f t="shared" si="69"/>
        <v>112.6</v>
      </c>
      <c r="M159" s="32">
        <f t="shared" si="69"/>
        <v>112.6</v>
      </c>
      <c r="W159"/>
      <c r="X159"/>
      <c r="Y159"/>
      <c r="Z159"/>
      <c r="AA159"/>
      <c r="AB159"/>
      <c r="AC159"/>
      <c r="AD159"/>
      <c r="AE159"/>
    </row>
    <row r="160" spans="1:31" s="33" customFormat="1" ht="42.75" customHeight="1" thickBot="1" x14ac:dyDescent="0.3">
      <c r="A160" s="66" t="s">
        <v>10</v>
      </c>
      <c r="B160" s="31" t="s">
        <v>178</v>
      </c>
      <c r="C160" s="30">
        <v>332</v>
      </c>
      <c r="D160" s="31" t="s">
        <v>107</v>
      </c>
      <c r="E160" s="31" t="s">
        <v>109</v>
      </c>
      <c r="F160" s="30">
        <v>120</v>
      </c>
      <c r="G160" s="32">
        <v>112.6</v>
      </c>
      <c r="H160" s="32">
        <v>112.6</v>
      </c>
      <c r="I160" s="32">
        <v>112.6</v>
      </c>
      <c r="J160" s="32">
        <v>112.6</v>
      </c>
      <c r="K160" s="32">
        <v>112.6</v>
      </c>
      <c r="L160" s="32">
        <v>112.6</v>
      </c>
      <c r="M160" s="32">
        <v>112.6</v>
      </c>
    </row>
    <row r="161" spans="1:31" ht="65.25" customHeight="1" thickBot="1" x14ac:dyDescent="0.3">
      <c r="A161" s="23" t="s">
        <v>392</v>
      </c>
      <c r="B161" s="13" t="s">
        <v>178</v>
      </c>
      <c r="C161" s="12">
        <v>148</v>
      </c>
      <c r="D161" s="9" t="s">
        <v>107</v>
      </c>
      <c r="E161" s="9" t="s">
        <v>106</v>
      </c>
      <c r="F161" s="8"/>
      <c r="G161" s="10">
        <f>G162</f>
        <v>5700</v>
      </c>
      <c r="H161" s="22">
        <f t="shared" ref="H161:M161" si="70">H162</f>
        <v>0</v>
      </c>
      <c r="I161" s="22">
        <f t="shared" si="70"/>
        <v>0</v>
      </c>
      <c r="J161" s="22">
        <f t="shared" si="70"/>
        <v>0</v>
      </c>
      <c r="K161" s="22">
        <f t="shared" si="70"/>
        <v>5480.8</v>
      </c>
      <c r="L161" s="22">
        <f t="shared" si="70"/>
        <v>5700</v>
      </c>
      <c r="M161" s="22">
        <f t="shared" si="70"/>
        <v>5700</v>
      </c>
      <c r="W161" s="33"/>
      <c r="X161" s="33"/>
      <c r="Y161" s="33"/>
      <c r="Z161" s="33"/>
      <c r="AA161" s="33"/>
      <c r="AB161" s="33"/>
      <c r="AC161" s="33"/>
      <c r="AD161" s="33"/>
      <c r="AE161" s="33"/>
    </row>
    <row r="162" spans="1:31" ht="39" thickBot="1" x14ac:dyDescent="0.3">
      <c r="A162" s="23" t="s">
        <v>11</v>
      </c>
      <c r="B162" s="13" t="s">
        <v>178</v>
      </c>
      <c r="C162" s="12">
        <v>148</v>
      </c>
      <c r="D162" s="9" t="s">
        <v>107</v>
      </c>
      <c r="E162" s="9" t="s">
        <v>106</v>
      </c>
      <c r="F162" s="8">
        <v>120</v>
      </c>
      <c r="G162" s="10">
        <v>5700</v>
      </c>
      <c r="H162" s="10"/>
      <c r="I162" s="10"/>
      <c r="J162" s="10"/>
      <c r="K162" s="10">
        <v>5480.8</v>
      </c>
      <c r="L162" s="10">
        <v>5700</v>
      </c>
      <c r="M162" s="10">
        <v>5700</v>
      </c>
      <c r="W162" s="33"/>
      <c r="X162" s="33"/>
      <c r="Y162" s="33"/>
      <c r="Z162" s="33"/>
      <c r="AA162" s="33"/>
      <c r="AB162" s="33"/>
      <c r="AC162" s="33"/>
      <c r="AD162" s="33"/>
      <c r="AE162" s="33"/>
    </row>
    <row r="163" spans="1:31" ht="166.5" thickBot="1" x14ac:dyDescent="0.3">
      <c r="A163" s="16" t="s">
        <v>180</v>
      </c>
      <c r="B163" s="8" t="s">
        <v>179</v>
      </c>
      <c r="C163" s="12">
        <v>148</v>
      </c>
      <c r="D163" s="9" t="s">
        <v>107</v>
      </c>
      <c r="E163" s="9" t="s">
        <v>106</v>
      </c>
      <c r="F163" s="8"/>
      <c r="G163" s="10">
        <f>G164</f>
        <v>31.6</v>
      </c>
      <c r="H163" s="10">
        <f t="shared" ref="H163:M163" si="71">H164</f>
        <v>29.3</v>
      </c>
      <c r="I163" s="10">
        <f t="shared" si="71"/>
        <v>0</v>
      </c>
      <c r="J163" s="10">
        <f t="shared" si="71"/>
        <v>0</v>
      </c>
      <c r="K163" s="10">
        <f t="shared" si="71"/>
        <v>0</v>
      </c>
      <c r="L163" s="10">
        <f t="shared" si="71"/>
        <v>31.6</v>
      </c>
      <c r="M163" s="10">
        <f t="shared" si="71"/>
        <v>31.6</v>
      </c>
      <c r="W163" s="33"/>
      <c r="X163" s="33"/>
      <c r="Y163" s="33"/>
      <c r="Z163" s="33"/>
      <c r="AA163" s="33"/>
      <c r="AB163" s="33"/>
      <c r="AC163" s="33"/>
      <c r="AD163" s="33"/>
      <c r="AE163" s="33"/>
    </row>
    <row r="164" spans="1:31" ht="39" thickBot="1" x14ac:dyDescent="0.3">
      <c r="A164" s="16" t="s">
        <v>10</v>
      </c>
      <c r="B164" s="8" t="s">
        <v>179</v>
      </c>
      <c r="C164" s="12">
        <v>148</v>
      </c>
      <c r="D164" s="9" t="s">
        <v>107</v>
      </c>
      <c r="E164" s="9" t="s">
        <v>106</v>
      </c>
      <c r="F164" s="8">
        <v>120</v>
      </c>
      <c r="G164" s="10">
        <v>31.6</v>
      </c>
      <c r="H164" s="10">
        <v>29.3</v>
      </c>
      <c r="I164" s="10"/>
      <c r="J164" s="10"/>
      <c r="K164" s="10"/>
      <c r="L164" s="10">
        <v>31.6</v>
      </c>
      <c r="M164" s="10">
        <v>31.6</v>
      </c>
    </row>
    <row r="165" spans="1:31" ht="174.75" customHeight="1" thickBot="1" x14ac:dyDescent="0.3">
      <c r="A165" s="16" t="s">
        <v>8</v>
      </c>
      <c r="B165" s="8" t="s">
        <v>181</v>
      </c>
      <c r="C165" s="12">
        <v>148</v>
      </c>
      <c r="D165" s="9" t="s">
        <v>107</v>
      </c>
      <c r="E165" s="9" t="s">
        <v>106</v>
      </c>
      <c r="F165" s="8"/>
      <c r="G165" s="10">
        <f>G166</f>
        <v>764</v>
      </c>
      <c r="H165" s="22">
        <f t="shared" ref="H165:M165" si="72">H166</f>
        <v>650.1</v>
      </c>
      <c r="I165" s="22">
        <f t="shared" si="72"/>
        <v>0</v>
      </c>
      <c r="J165" s="22">
        <f t="shared" si="72"/>
        <v>0</v>
      </c>
      <c r="K165" s="22">
        <f t="shared" si="72"/>
        <v>0</v>
      </c>
      <c r="L165" s="22">
        <f t="shared" si="72"/>
        <v>764</v>
      </c>
      <c r="M165" s="22">
        <f t="shared" si="72"/>
        <v>764</v>
      </c>
    </row>
    <row r="166" spans="1:31" ht="39" thickBot="1" x14ac:dyDescent="0.3">
      <c r="A166" s="16" t="s">
        <v>10</v>
      </c>
      <c r="B166" s="8" t="s">
        <v>181</v>
      </c>
      <c r="C166" s="12">
        <v>148</v>
      </c>
      <c r="D166" s="9" t="s">
        <v>107</v>
      </c>
      <c r="E166" s="9" t="s">
        <v>106</v>
      </c>
      <c r="F166" s="8">
        <v>120</v>
      </c>
      <c r="G166" s="10">
        <v>764</v>
      </c>
      <c r="H166" s="10">
        <v>650.1</v>
      </c>
      <c r="I166" s="10"/>
      <c r="J166" s="10"/>
      <c r="K166" s="10"/>
      <c r="L166" s="10">
        <v>764</v>
      </c>
      <c r="M166" s="10">
        <v>764</v>
      </c>
    </row>
    <row r="167" spans="1:31" ht="166.5" thickBot="1" x14ac:dyDescent="0.3">
      <c r="A167" s="19" t="s">
        <v>171</v>
      </c>
      <c r="B167" s="8" t="s">
        <v>182</v>
      </c>
      <c r="C167" s="12">
        <v>148</v>
      </c>
      <c r="D167" s="9" t="s">
        <v>107</v>
      </c>
      <c r="E167" s="9" t="s">
        <v>106</v>
      </c>
      <c r="F167" s="8"/>
      <c r="G167" s="10">
        <f>G168</f>
        <v>41.1</v>
      </c>
      <c r="H167" s="10">
        <f t="shared" ref="H167:M167" si="73">H168</f>
        <v>33.9</v>
      </c>
      <c r="I167" s="10">
        <f t="shared" si="73"/>
        <v>0</v>
      </c>
      <c r="J167" s="10">
        <f t="shared" si="73"/>
        <v>0</v>
      </c>
      <c r="K167" s="10">
        <f t="shared" si="73"/>
        <v>0</v>
      </c>
      <c r="L167" s="10">
        <f t="shared" si="73"/>
        <v>41.1</v>
      </c>
      <c r="M167" s="10">
        <f t="shared" si="73"/>
        <v>41.1</v>
      </c>
    </row>
    <row r="168" spans="1:31" ht="39" thickBot="1" x14ac:dyDescent="0.3">
      <c r="A168" s="16" t="s">
        <v>10</v>
      </c>
      <c r="B168" s="8" t="s">
        <v>182</v>
      </c>
      <c r="C168" s="12">
        <v>148</v>
      </c>
      <c r="D168" s="9" t="s">
        <v>107</v>
      </c>
      <c r="E168" s="9" t="s">
        <v>106</v>
      </c>
      <c r="F168" s="8">
        <v>120</v>
      </c>
      <c r="G168" s="10">
        <v>41.1</v>
      </c>
      <c r="H168" s="10">
        <v>33.9</v>
      </c>
      <c r="I168" s="10"/>
      <c r="J168" s="10"/>
      <c r="K168" s="10"/>
      <c r="L168" s="10">
        <v>41.1</v>
      </c>
      <c r="M168" s="10">
        <v>41.1</v>
      </c>
    </row>
    <row r="169" spans="1:31" ht="255.75" thickBot="1" x14ac:dyDescent="0.3">
      <c r="A169" s="24" t="s">
        <v>184</v>
      </c>
      <c r="B169" s="8" t="s">
        <v>183</v>
      </c>
      <c r="C169" s="12">
        <v>148</v>
      </c>
      <c r="D169" s="9" t="s">
        <v>107</v>
      </c>
      <c r="E169" s="9" t="s">
        <v>106</v>
      </c>
      <c r="F169" s="8"/>
      <c r="G169" s="10">
        <f>G170</f>
        <v>447.7</v>
      </c>
      <c r="H169" s="10">
        <f t="shared" ref="H169:M169" si="74">H170</f>
        <v>341.7</v>
      </c>
      <c r="I169" s="10">
        <f t="shared" si="74"/>
        <v>0</v>
      </c>
      <c r="J169" s="10">
        <f t="shared" si="74"/>
        <v>0</v>
      </c>
      <c r="K169" s="10">
        <f t="shared" si="74"/>
        <v>0</v>
      </c>
      <c r="L169" s="10">
        <f t="shared" si="74"/>
        <v>447.7</v>
      </c>
      <c r="M169" s="10">
        <f t="shared" si="74"/>
        <v>447.7</v>
      </c>
    </row>
    <row r="170" spans="1:31" ht="39" thickBot="1" x14ac:dyDescent="0.3">
      <c r="A170" s="16" t="s">
        <v>10</v>
      </c>
      <c r="B170" s="8" t="s">
        <v>183</v>
      </c>
      <c r="C170" s="12">
        <v>148</v>
      </c>
      <c r="D170" s="9" t="s">
        <v>107</v>
      </c>
      <c r="E170" s="9" t="s">
        <v>106</v>
      </c>
      <c r="F170" s="8">
        <v>120</v>
      </c>
      <c r="G170" s="10">
        <v>447.7</v>
      </c>
      <c r="H170" s="10">
        <v>341.7</v>
      </c>
      <c r="I170" s="10"/>
      <c r="J170" s="10"/>
      <c r="K170" s="10"/>
      <c r="L170" s="10">
        <v>447.7</v>
      </c>
      <c r="M170" s="10">
        <v>447.7</v>
      </c>
    </row>
    <row r="171" spans="1:31" ht="51.75" thickBot="1" x14ac:dyDescent="0.3">
      <c r="A171" s="16" t="s">
        <v>185</v>
      </c>
      <c r="B171" s="8" t="s">
        <v>186</v>
      </c>
      <c r="C171" s="12">
        <v>148</v>
      </c>
      <c r="D171" s="9" t="s">
        <v>107</v>
      </c>
      <c r="E171" s="9">
        <v>13</v>
      </c>
      <c r="F171" s="8"/>
      <c r="G171" s="32">
        <f>G172</f>
        <v>30</v>
      </c>
      <c r="H171" s="32">
        <f t="shared" ref="H171:M171" si="75">H172</f>
        <v>50.9</v>
      </c>
      <c r="I171" s="32">
        <f t="shared" si="75"/>
        <v>0</v>
      </c>
      <c r="J171" s="32">
        <f t="shared" si="75"/>
        <v>0</v>
      </c>
      <c r="K171" s="32">
        <f t="shared" si="75"/>
        <v>0</v>
      </c>
      <c r="L171" s="32">
        <f t="shared" si="75"/>
        <v>30</v>
      </c>
      <c r="M171" s="32">
        <f t="shared" si="75"/>
        <v>30</v>
      </c>
    </row>
    <row r="172" spans="1:31" ht="51.75" thickBot="1" x14ac:dyDescent="0.3">
      <c r="A172" s="16" t="s">
        <v>12</v>
      </c>
      <c r="B172" s="8" t="s">
        <v>186</v>
      </c>
      <c r="C172" s="12">
        <v>148</v>
      </c>
      <c r="D172" s="9" t="s">
        <v>107</v>
      </c>
      <c r="E172" s="9">
        <v>13</v>
      </c>
      <c r="F172" s="8">
        <v>240</v>
      </c>
      <c r="G172" s="32">
        <v>30</v>
      </c>
      <c r="H172" s="32">
        <v>50.9</v>
      </c>
      <c r="I172" s="32"/>
      <c r="J172" s="32"/>
      <c r="K172" s="32"/>
      <c r="L172" s="32">
        <v>30</v>
      </c>
      <c r="M172" s="32">
        <v>30</v>
      </c>
    </row>
    <row r="173" spans="1:31" ht="51.75" thickBot="1" x14ac:dyDescent="0.3">
      <c r="A173" s="16" t="s">
        <v>13</v>
      </c>
      <c r="B173" s="8" t="s">
        <v>187</v>
      </c>
      <c r="C173" s="12">
        <v>148</v>
      </c>
      <c r="D173" s="9">
        <v>10</v>
      </c>
      <c r="E173" s="9" t="s">
        <v>107</v>
      </c>
      <c r="F173" s="8"/>
      <c r="G173" s="73">
        <f>G174</f>
        <v>3248.3</v>
      </c>
      <c r="H173" s="102">
        <f t="shared" ref="H173:M173" si="76">H174</f>
        <v>3248.3</v>
      </c>
      <c r="I173" s="102">
        <f t="shared" si="76"/>
        <v>3248.3</v>
      </c>
      <c r="J173" s="102">
        <f t="shared" si="76"/>
        <v>3248.3</v>
      </c>
      <c r="K173" s="102">
        <f t="shared" si="76"/>
        <v>3248.3</v>
      </c>
      <c r="L173" s="102">
        <f t="shared" si="76"/>
        <v>3248.3</v>
      </c>
      <c r="M173" s="102">
        <f t="shared" si="76"/>
        <v>3248.3</v>
      </c>
    </row>
    <row r="174" spans="1:31" ht="26.25" thickBot="1" x14ac:dyDescent="0.3">
      <c r="A174" s="16" t="s">
        <v>14</v>
      </c>
      <c r="B174" s="8" t="s">
        <v>187</v>
      </c>
      <c r="C174" s="12">
        <v>148</v>
      </c>
      <c r="D174" s="9">
        <v>10</v>
      </c>
      <c r="E174" s="9" t="s">
        <v>107</v>
      </c>
      <c r="F174" s="8">
        <v>310</v>
      </c>
      <c r="G174" s="73">
        <v>3248.3</v>
      </c>
      <c r="H174" s="102">
        <v>3248.3</v>
      </c>
      <c r="I174" s="102">
        <v>3248.3</v>
      </c>
      <c r="J174" s="102">
        <v>3248.3</v>
      </c>
      <c r="K174" s="102">
        <v>3248.3</v>
      </c>
      <c r="L174" s="102">
        <v>3248.3</v>
      </c>
      <c r="M174" s="102">
        <v>3248.3</v>
      </c>
    </row>
    <row r="175" spans="1:31" ht="90" thickBot="1" x14ac:dyDescent="0.3">
      <c r="A175" s="19" t="s">
        <v>189</v>
      </c>
      <c r="B175" s="8" t="s">
        <v>188</v>
      </c>
      <c r="C175" s="12">
        <v>148</v>
      </c>
      <c r="D175" s="13">
        <v>10</v>
      </c>
      <c r="E175" s="13" t="s">
        <v>109</v>
      </c>
      <c r="F175" s="8"/>
      <c r="G175" s="73">
        <f>G176+G179+G182+G184</f>
        <v>11462.6</v>
      </c>
      <c r="H175" s="109">
        <f t="shared" ref="H175:L175" si="77">H176+H179+H182+H184</f>
        <v>1335.5</v>
      </c>
      <c r="I175" s="109">
        <f t="shared" si="77"/>
        <v>0</v>
      </c>
      <c r="J175" s="109">
        <f t="shared" si="77"/>
        <v>0</v>
      </c>
      <c r="K175" s="109">
        <f t="shared" si="77"/>
        <v>0</v>
      </c>
      <c r="L175" s="109">
        <f t="shared" si="77"/>
        <v>1639.1999999999998</v>
      </c>
      <c r="M175" s="109">
        <f>M176+M179+M182+M184</f>
        <v>1639.1999999999998</v>
      </c>
    </row>
    <row r="176" spans="1:31" ht="26.25" thickBot="1" x14ac:dyDescent="0.3">
      <c r="A176" s="19" t="s">
        <v>15</v>
      </c>
      <c r="B176" s="8" t="s">
        <v>190</v>
      </c>
      <c r="C176" s="12">
        <v>148</v>
      </c>
      <c r="D176" s="9">
        <v>10</v>
      </c>
      <c r="E176" s="9" t="s">
        <v>109</v>
      </c>
      <c r="F176" s="8"/>
      <c r="G176" s="73">
        <f>G177+G178</f>
        <v>11300.5</v>
      </c>
      <c r="H176" s="102">
        <f t="shared" ref="H176:M176" si="78">H177+H178</f>
        <v>1305.5</v>
      </c>
      <c r="I176" s="102">
        <f t="shared" si="78"/>
        <v>0</v>
      </c>
      <c r="J176" s="102">
        <f t="shared" si="78"/>
        <v>0</v>
      </c>
      <c r="K176" s="102">
        <f t="shared" si="78"/>
        <v>0</v>
      </c>
      <c r="L176" s="102">
        <f t="shared" si="78"/>
        <v>1521.1999999999998</v>
      </c>
      <c r="M176" s="102">
        <f t="shared" si="78"/>
        <v>1521.1999999999998</v>
      </c>
    </row>
    <row r="177" spans="1:13" ht="26.25" thickBot="1" x14ac:dyDescent="0.3">
      <c r="A177" s="19" t="s">
        <v>16</v>
      </c>
      <c r="B177" s="8" t="s">
        <v>190</v>
      </c>
      <c r="C177" s="12">
        <v>148</v>
      </c>
      <c r="D177" s="9">
        <v>10</v>
      </c>
      <c r="E177" s="9" t="s">
        <v>109</v>
      </c>
      <c r="F177" s="8">
        <v>110</v>
      </c>
      <c r="G177" s="81">
        <v>1015.8</v>
      </c>
      <c r="H177" s="69">
        <v>769.1</v>
      </c>
      <c r="I177" s="69"/>
      <c r="J177" s="69"/>
      <c r="K177" s="69"/>
      <c r="L177" s="84">
        <v>929.4</v>
      </c>
      <c r="M177" s="84">
        <v>929.4</v>
      </c>
    </row>
    <row r="178" spans="1:13" ht="39" thickBot="1" x14ac:dyDescent="0.3">
      <c r="A178" s="19" t="s">
        <v>17</v>
      </c>
      <c r="B178" s="8" t="s">
        <v>190</v>
      </c>
      <c r="C178" s="12">
        <v>148</v>
      </c>
      <c r="D178" s="9">
        <v>10</v>
      </c>
      <c r="E178" s="9" t="s">
        <v>109</v>
      </c>
      <c r="F178" s="8">
        <v>320</v>
      </c>
      <c r="G178" s="81">
        <v>10284.700000000001</v>
      </c>
      <c r="H178" s="69">
        <v>536.4</v>
      </c>
      <c r="I178" s="69"/>
      <c r="J178" s="69"/>
      <c r="K178" s="69"/>
      <c r="L178" s="84">
        <v>591.79999999999995</v>
      </c>
      <c r="M178" s="84">
        <v>591.79999999999995</v>
      </c>
    </row>
    <row r="179" spans="1:13" ht="44.25" customHeight="1" thickBot="1" x14ac:dyDescent="0.3">
      <c r="A179" s="19" t="s">
        <v>18</v>
      </c>
      <c r="B179" s="8" t="s">
        <v>191</v>
      </c>
      <c r="C179" s="12"/>
      <c r="D179" s="9">
        <v>10</v>
      </c>
      <c r="E179" s="9" t="s">
        <v>109</v>
      </c>
      <c r="F179" s="8"/>
      <c r="G179" s="32">
        <f>G180+G181</f>
        <v>144</v>
      </c>
      <c r="H179" s="153">
        <f t="shared" ref="H179:M179" si="79">H180+H181</f>
        <v>30</v>
      </c>
      <c r="I179" s="153">
        <f t="shared" si="79"/>
        <v>0</v>
      </c>
      <c r="J179" s="153">
        <f t="shared" si="79"/>
        <v>0</v>
      </c>
      <c r="K179" s="153">
        <f t="shared" si="79"/>
        <v>0</v>
      </c>
      <c r="L179" s="153">
        <f t="shared" si="79"/>
        <v>108</v>
      </c>
      <c r="M179" s="153">
        <f t="shared" si="79"/>
        <v>108</v>
      </c>
    </row>
    <row r="180" spans="1:13" ht="15.75" thickBot="1" x14ac:dyDescent="0.3">
      <c r="A180" s="19" t="s">
        <v>19</v>
      </c>
      <c r="B180" s="8" t="s">
        <v>191</v>
      </c>
      <c r="C180" s="12">
        <v>148</v>
      </c>
      <c r="D180" s="9">
        <v>10</v>
      </c>
      <c r="E180" s="9" t="s">
        <v>109</v>
      </c>
      <c r="F180" s="8">
        <v>340</v>
      </c>
      <c r="G180" s="32">
        <v>108</v>
      </c>
      <c r="H180" s="32">
        <v>30</v>
      </c>
      <c r="I180" s="32"/>
      <c r="J180" s="32"/>
      <c r="K180" s="32"/>
      <c r="L180" s="32">
        <v>108</v>
      </c>
      <c r="M180" s="32">
        <v>108</v>
      </c>
    </row>
    <row r="181" spans="1:13" ht="15.75" thickBot="1" x14ac:dyDescent="0.3">
      <c r="A181" s="19" t="s">
        <v>19</v>
      </c>
      <c r="B181" s="54" t="s">
        <v>191</v>
      </c>
      <c r="C181" s="54">
        <v>975</v>
      </c>
      <c r="D181" s="56">
        <v>10</v>
      </c>
      <c r="E181" s="56" t="s">
        <v>109</v>
      </c>
      <c r="F181" s="54">
        <v>340</v>
      </c>
      <c r="G181" s="153">
        <v>36</v>
      </c>
      <c r="H181" s="153"/>
      <c r="I181" s="153"/>
      <c r="J181" s="153"/>
      <c r="K181" s="153"/>
      <c r="L181" s="153">
        <v>0</v>
      </c>
      <c r="M181" s="153">
        <v>0</v>
      </c>
    </row>
    <row r="182" spans="1:13" ht="26.25" thickBot="1" x14ac:dyDescent="0.3">
      <c r="A182" s="35" t="s">
        <v>488</v>
      </c>
      <c r="B182" s="30" t="s">
        <v>497</v>
      </c>
      <c r="C182" s="30">
        <v>148</v>
      </c>
      <c r="D182" s="31" t="s">
        <v>328</v>
      </c>
      <c r="E182" s="31" t="s">
        <v>109</v>
      </c>
      <c r="F182" s="30"/>
      <c r="G182" s="32">
        <f>G183</f>
        <v>10</v>
      </c>
      <c r="H182" s="32">
        <f t="shared" ref="H182:M182" si="80">H183</f>
        <v>0</v>
      </c>
      <c r="I182" s="32">
        <f t="shared" si="80"/>
        <v>0</v>
      </c>
      <c r="J182" s="32">
        <f t="shared" si="80"/>
        <v>0</v>
      </c>
      <c r="K182" s="32">
        <f t="shared" si="80"/>
        <v>0</v>
      </c>
      <c r="L182" s="32">
        <f t="shared" si="80"/>
        <v>10</v>
      </c>
      <c r="M182" s="32">
        <f t="shared" si="80"/>
        <v>10</v>
      </c>
    </row>
    <row r="183" spans="1:13" ht="39" thickBot="1" x14ac:dyDescent="0.3">
      <c r="A183" s="35" t="s">
        <v>498</v>
      </c>
      <c r="B183" s="30" t="s">
        <v>497</v>
      </c>
      <c r="C183" s="30">
        <v>148</v>
      </c>
      <c r="D183" s="31" t="s">
        <v>328</v>
      </c>
      <c r="E183" s="31" t="s">
        <v>109</v>
      </c>
      <c r="F183" s="30">
        <v>330</v>
      </c>
      <c r="G183" s="32">
        <v>10</v>
      </c>
      <c r="H183" s="32"/>
      <c r="I183" s="32"/>
      <c r="J183" s="32"/>
      <c r="K183" s="32"/>
      <c r="L183" s="32">
        <v>10</v>
      </c>
      <c r="M183" s="32">
        <v>10</v>
      </c>
    </row>
    <row r="184" spans="1:13" ht="28.5" customHeight="1" thickBot="1" x14ac:dyDescent="0.3">
      <c r="A184" s="35" t="s">
        <v>544</v>
      </c>
      <c r="B184" s="110" t="s">
        <v>545</v>
      </c>
      <c r="C184" s="110">
        <v>148</v>
      </c>
      <c r="D184" s="112" t="s">
        <v>328</v>
      </c>
      <c r="E184" s="112" t="s">
        <v>109</v>
      </c>
      <c r="F184" s="110"/>
      <c r="G184" s="109">
        <f>G185</f>
        <v>8.1</v>
      </c>
      <c r="H184" s="109"/>
      <c r="I184" s="109"/>
      <c r="J184" s="109"/>
      <c r="K184" s="109"/>
      <c r="L184" s="109">
        <f>L185</f>
        <v>0</v>
      </c>
      <c r="M184" s="109">
        <f>M185</f>
        <v>0</v>
      </c>
    </row>
    <row r="185" spans="1:13" ht="51.75" thickBot="1" x14ac:dyDescent="0.3">
      <c r="A185" s="35" t="s">
        <v>12</v>
      </c>
      <c r="B185" s="110" t="s">
        <v>545</v>
      </c>
      <c r="C185" s="110">
        <v>148</v>
      </c>
      <c r="D185" s="112" t="s">
        <v>328</v>
      </c>
      <c r="E185" s="112" t="s">
        <v>109</v>
      </c>
      <c r="F185" s="110">
        <v>240</v>
      </c>
      <c r="G185" s="109">
        <v>8.1</v>
      </c>
      <c r="H185" s="109"/>
      <c r="I185" s="109"/>
      <c r="J185" s="109"/>
      <c r="K185" s="109"/>
      <c r="L185" s="109">
        <v>0</v>
      </c>
      <c r="M185" s="109">
        <v>0</v>
      </c>
    </row>
    <row r="186" spans="1:13" ht="51.75" thickBot="1" x14ac:dyDescent="0.3">
      <c r="A186" s="16" t="s">
        <v>20</v>
      </c>
      <c r="B186" s="8" t="s">
        <v>192</v>
      </c>
      <c r="C186" s="12">
        <v>148</v>
      </c>
      <c r="D186" s="9" t="s">
        <v>109</v>
      </c>
      <c r="E186" s="9">
        <v>14</v>
      </c>
      <c r="F186" s="8"/>
      <c r="G186" s="10">
        <f>G187</f>
        <v>1</v>
      </c>
      <c r="H186" s="10">
        <f t="shared" ref="H186:M186" si="81">H187</f>
        <v>1</v>
      </c>
      <c r="I186" s="10">
        <f t="shared" si="81"/>
        <v>0</v>
      </c>
      <c r="J186" s="10">
        <f t="shared" si="81"/>
        <v>0</v>
      </c>
      <c r="K186" s="10">
        <f t="shared" si="81"/>
        <v>0</v>
      </c>
      <c r="L186" s="10">
        <f t="shared" si="81"/>
        <v>1</v>
      </c>
      <c r="M186" s="10">
        <f t="shared" si="81"/>
        <v>1</v>
      </c>
    </row>
    <row r="187" spans="1:13" ht="64.5" thickBot="1" x14ac:dyDescent="0.3">
      <c r="A187" s="16" t="s">
        <v>21</v>
      </c>
      <c r="B187" s="8" t="s">
        <v>193</v>
      </c>
      <c r="C187" s="12">
        <v>148</v>
      </c>
      <c r="D187" s="9" t="s">
        <v>109</v>
      </c>
      <c r="E187" s="9">
        <v>14</v>
      </c>
      <c r="F187" s="8"/>
      <c r="G187" s="10">
        <f>G188</f>
        <v>1</v>
      </c>
      <c r="H187" s="10">
        <f t="shared" ref="H187:M187" si="82">H188</f>
        <v>1</v>
      </c>
      <c r="I187" s="10">
        <f t="shared" si="82"/>
        <v>0</v>
      </c>
      <c r="J187" s="10">
        <f t="shared" si="82"/>
        <v>0</v>
      </c>
      <c r="K187" s="10">
        <f t="shared" si="82"/>
        <v>0</v>
      </c>
      <c r="L187" s="10">
        <f t="shared" si="82"/>
        <v>1</v>
      </c>
      <c r="M187" s="10">
        <f t="shared" si="82"/>
        <v>1</v>
      </c>
    </row>
    <row r="188" spans="1:13" ht="39" thickBot="1" x14ac:dyDescent="0.3">
      <c r="A188" s="16" t="s">
        <v>22</v>
      </c>
      <c r="B188" s="8" t="s">
        <v>194</v>
      </c>
      <c r="C188" s="12">
        <v>148</v>
      </c>
      <c r="D188" s="9" t="s">
        <v>109</v>
      </c>
      <c r="E188" s="9">
        <v>14</v>
      </c>
      <c r="F188" s="8"/>
      <c r="G188" s="10">
        <f>G189</f>
        <v>1</v>
      </c>
      <c r="H188" s="10">
        <f t="shared" ref="H188:M188" si="83">H189</f>
        <v>1</v>
      </c>
      <c r="I188" s="10">
        <f t="shared" si="83"/>
        <v>0</v>
      </c>
      <c r="J188" s="10">
        <f t="shared" si="83"/>
        <v>0</v>
      </c>
      <c r="K188" s="10">
        <f t="shared" si="83"/>
        <v>0</v>
      </c>
      <c r="L188" s="10">
        <f t="shared" si="83"/>
        <v>1</v>
      </c>
      <c r="M188" s="10">
        <f t="shared" si="83"/>
        <v>1</v>
      </c>
    </row>
    <row r="189" spans="1:13" ht="51.75" thickBot="1" x14ac:dyDescent="0.3">
      <c r="A189" s="16" t="s">
        <v>12</v>
      </c>
      <c r="B189" s="8" t="s">
        <v>194</v>
      </c>
      <c r="C189" s="12">
        <v>148</v>
      </c>
      <c r="D189" s="9" t="s">
        <v>109</v>
      </c>
      <c r="E189" s="9">
        <v>14</v>
      </c>
      <c r="F189" s="8">
        <v>240</v>
      </c>
      <c r="G189" s="10">
        <v>1</v>
      </c>
      <c r="H189" s="10">
        <v>1</v>
      </c>
      <c r="I189" s="10"/>
      <c r="J189" s="10"/>
      <c r="K189" s="10"/>
      <c r="L189" s="10">
        <v>1</v>
      </c>
      <c r="M189" s="10">
        <v>1</v>
      </c>
    </row>
    <row r="190" spans="1:13" ht="77.25" thickBot="1" x14ac:dyDescent="0.3">
      <c r="A190" s="16" t="s">
        <v>23</v>
      </c>
      <c r="B190" s="8" t="s">
        <v>195</v>
      </c>
      <c r="C190" s="12">
        <v>148</v>
      </c>
      <c r="D190" s="9" t="s">
        <v>107</v>
      </c>
      <c r="E190" s="9">
        <v>13</v>
      </c>
      <c r="F190" s="8"/>
      <c r="G190" s="10">
        <f>G191</f>
        <v>2387.5</v>
      </c>
      <c r="H190" s="22">
        <f t="shared" ref="H190:M190" si="84">H191</f>
        <v>1905.6</v>
      </c>
      <c r="I190" s="22">
        <f t="shared" si="84"/>
        <v>0</v>
      </c>
      <c r="J190" s="22">
        <f t="shared" si="84"/>
        <v>0</v>
      </c>
      <c r="K190" s="22">
        <f t="shared" si="84"/>
        <v>0</v>
      </c>
      <c r="L190" s="22">
        <f t="shared" si="84"/>
        <v>2208.9</v>
      </c>
      <c r="M190" s="22">
        <f t="shared" si="84"/>
        <v>2214.9</v>
      </c>
    </row>
    <row r="191" spans="1:13" ht="42" customHeight="1" thickBot="1" x14ac:dyDescent="0.3">
      <c r="A191" s="16" t="s">
        <v>24</v>
      </c>
      <c r="B191" s="8" t="s">
        <v>196</v>
      </c>
      <c r="C191" s="12">
        <v>148</v>
      </c>
      <c r="D191" s="9" t="s">
        <v>107</v>
      </c>
      <c r="E191" s="9">
        <v>13</v>
      </c>
      <c r="F191" s="8"/>
      <c r="G191" s="10">
        <f t="shared" ref="G191:M191" si="85">G194+G196+G192</f>
        <v>2387.5</v>
      </c>
      <c r="H191" s="53">
        <f t="shared" si="85"/>
        <v>1905.6</v>
      </c>
      <c r="I191" s="53">
        <f t="shared" si="85"/>
        <v>0</v>
      </c>
      <c r="J191" s="53">
        <f t="shared" si="85"/>
        <v>0</v>
      </c>
      <c r="K191" s="53">
        <f t="shared" si="85"/>
        <v>0</v>
      </c>
      <c r="L191" s="53">
        <f t="shared" si="85"/>
        <v>2208.9</v>
      </c>
      <c r="M191" s="53">
        <f t="shared" si="85"/>
        <v>2214.9</v>
      </c>
    </row>
    <row r="192" spans="1:13" ht="64.5" thickBot="1" x14ac:dyDescent="0.3">
      <c r="A192" s="16" t="s">
        <v>28</v>
      </c>
      <c r="B192" s="8" t="s">
        <v>335</v>
      </c>
      <c r="C192" s="12">
        <v>148</v>
      </c>
      <c r="D192" s="9" t="s">
        <v>107</v>
      </c>
      <c r="E192" s="9">
        <v>13</v>
      </c>
      <c r="F192" s="8"/>
      <c r="G192" s="10">
        <f>G193</f>
        <v>169.8</v>
      </c>
      <c r="H192" s="53">
        <f t="shared" ref="H192:M192" si="86">H193</f>
        <v>101.8</v>
      </c>
      <c r="I192" s="53">
        <f t="shared" si="86"/>
        <v>0</v>
      </c>
      <c r="J192" s="53">
        <f t="shared" si="86"/>
        <v>0</v>
      </c>
      <c r="K192" s="53">
        <f t="shared" si="86"/>
        <v>0</v>
      </c>
      <c r="L192" s="53">
        <f t="shared" si="86"/>
        <v>105.9</v>
      </c>
      <c r="M192" s="53">
        <f t="shared" si="86"/>
        <v>105.9</v>
      </c>
    </row>
    <row r="193" spans="1:31" ht="26.25" thickBot="1" x14ac:dyDescent="0.3">
      <c r="A193" s="16" t="s">
        <v>29</v>
      </c>
      <c r="B193" s="8" t="s">
        <v>335</v>
      </c>
      <c r="C193" s="12">
        <v>148</v>
      </c>
      <c r="D193" s="9" t="s">
        <v>107</v>
      </c>
      <c r="E193" s="9">
        <v>13</v>
      </c>
      <c r="F193" s="8">
        <v>610</v>
      </c>
      <c r="G193" s="10">
        <v>169.8</v>
      </c>
      <c r="H193" s="10">
        <v>101.8</v>
      </c>
      <c r="I193" s="10"/>
      <c r="J193" s="10"/>
      <c r="K193" s="10"/>
      <c r="L193" s="10">
        <v>105.9</v>
      </c>
      <c r="M193" s="10">
        <v>105.9</v>
      </c>
    </row>
    <row r="194" spans="1:31" ht="153.75" thickBot="1" x14ac:dyDescent="0.3">
      <c r="A194" s="16" t="s">
        <v>25</v>
      </c>
      <c r="B194" s="8" t="s">
        <v>197</v>
      </c>
      <c r="C194" s="12">
        <v>148</v>
      </c>
      <c r="D194" s="9" t="s">
        <v>107</v>
      </c>
      <c r="E194" s="9">
        <v>13</v>
      </c>
      <c r="F194" s="8"/>
      <c r="G194" s="10">
        <f>G195</f>
        <v>1597.8</v>
      </c>
      <c r="H194" s="10">
        <f t="shared" ref="H194:M194" si="87">H195</f>
        <v>1207.0999999999999</v>
      </c>
      <c r="I194" s="10">
        <f t="shared" si="87"/>
        <v>0</v>
      </c>
      <c r="J194" s="10">
        <f t="shared" si="87"/>
        <v>0</v>
      </c>
      <c r="K194" s="10">
        <f t="shared" si="87"/>
        <v>0</v>
      </c>
      <c r="L194" s="10">
        <f t="shared" si="87"/>
        <v>1508.8</v>
      </c>
      <c r="M194" s="10">
        <f t="shared" si="87"/>
        <v>1508.8</v>
      </c>
    </row>
    <row r="195" spans="1:31" ht="26.25" thickBot="1" x14ac:dyDescent="0.3">
      <c r="A195" s="16" t="s">
        <v>26</v>
      </c>
      <c r="B195" s="8" t="s">
        <v>197</v>
      </c>
      <c r="C195" s="12">
        <v>148</v>
      </c>
      <c r="D195" s="9" t="s">
        <v>107</v>
      </c>
      <c r="E195" s="9">
        <v>13</v>
      </c>
      <c r="F195" s="8">
        <v>610</v>
      </c>
      <c r="G195" s="10">
        <v>1597.8</v>
      </c>
      <c r="H195" s="10">
        <v>1207.0999999999999</v>
      </c>
      <c r="I195" s="10"/>
      <c r="J195" s="10"/>
      <c r="K195" s="10"/>
      <c r="L195" s="10">
        <v>1508.8</v>
      </c>
      <c r="M195" s="10">
        <v>1508.8</v>
      </c>
    </row>
    <row r="196" spans="1:31" ht="51.75" thickBot="1" x14ac:dyDescent="0.3">
      <c r="A196" s="16" t="s">
        <v>27</v>
      </c>
      <c r="B196" s="8" t="s">
        <v>198</v>
      </c>
      <c r="C196" s="12">
        <v>148</v>
      </c>
      <c r="D196" s="9" t="s">
        <v>107</v>
      </c>
      <c r="E196" s="9">
        <v>13</v>
      </c>
      <c r="F196" s="8"/>
      <c r="G196" s="10">
        <f>G197</f>
        <v>619.9</v>
      </c>
      <c r="H196" s="10">
        <f t="shared" ref="H196:M196" si="88">H197</f>
        <v>596.70000000000005</v>
      </c>
      <c r="I196" s="10">
        <f t="shared" si="88"/>
        <v>0</v>
      </c>
      <c r="J196" s="10">
        <f t="shared" si="88"/>
        <v>0</v>
      </c>
      <c r="K196" s="10">
        <f t="shared" si="88"/>
        <v>0</v>
      </c>
      <c r="L196" s="10">
        <f t="shared" si="88"/>
        <v>594.20000000000005</v>
      </c>
      <c r="M196" s="10">
        <f t="shared" si="88"/>
        <v>600.20000000000005</v>
      </c>
    </row>
    <row r="197" spans="1:31" ht="26.25" thickBot="1" x14ac:dyDescent="0.3">
      <c r="A197" s="16" t="s">
        <v>26</v>
      </c>
      <c r="B197" s="8" t="s">
        <v>199</v>
      </c>
      <c r="C197" s="12">
        <v>148</v>
      </c>
      <c r="D197" s="9" t="s">
        <v>107</v>
      </c>
      <c r="E197" s="9">
        <v>13</v>
      </c>
      <c r="F197" s="8">
        <v>610</v>
      </c>
      <c r="G197" s="10">
        <v>619.9</v>
      </c>
      <c r="H197" s="10">
        <v>596.70000000000005</v>
      </c>
      <c r="I197" s="10"/>
      <c r="J197" s="10"/>
      <c r="K197" s="10"/>
      <c r="L197" s="10">
        <v>594.20000000000005</v>
      </c>
      <c r="M197" s="10">
        <v>600.20000000000005</v>
      </c>
    </row>
    <row r="198" spans="1:31" ht="64.5" thickBot="1" x14ac:dyDescent="0.3">
      <c r="A198" s="16" t="s">
        <v>30</v>
      </c>
      <c r="B198" s="8" t="s">
        <v>200</v>
      </c>
      <c r="C198" s="12">
        <v>148</v>
      </c>
      <c r="D198" s="13" t="s">
        <v>107</v>
      </c>
      <c r="E198" s="13">
        <v>13</v>
      </c>
      <c r="F198" s="8"/>
      <c r="G198" s="10">
        <f>G199</f>
        <v>23307.899999999998</v>
      </c>
      <c r="H198" s="53">
        <f t="shared" ref="H198:M198" si="89">H199</f>
        <v>6758.7000000000007</v>
      </c>
      <c r="I198" s="53">
        <f t="shared" si="89"/>
        <v>0</v>
      </c>
      <c r="J198" s="53">
        <f t="shared" si="89"/>
        <v>0</v>
      </c>
      <c r="K198" s="53">
        <f t="shared" si="89"/>
        <v>0</v>
      </c>
      <c r="L198" s="53">
        <f t="shared" si="89"/>
        <v>20087.599999999999</v>
      </c>
      <c r="M198" s="53">
        <f t="shared" si="89"/>
        <v>19978.400000000001</v>
      </c>
    </row>
    <row r="199" spans="1:31" ht="64.5" thickBot="1" x14ac:dyDescent="0.3">
      <c r="A199" s="16" t="s">
        <v>31</v>
      </c>
      <c r="B199" s="8" t="s">
        <v>201</v>
      </c>
      <c r="C199" s="12">
        <v>148</v>
      </c>
      <c r="D199" s="13" t="s">
        <v>107</v>
      </c>
      <c r="E199" s="13">
        <v>13</v>
      </c>
      <c r="F199" s="8"/>
      <c r="G199" s="10">
        <f>G200+G204</f>
        <v>23307.899999999998</v>
      </c>
      <c r="H199" s="53">
        <f t="shared" ref="H199:M199" si="90">H200+H204</f>
        <v>6758.7000000000007</v>
      </c>
      <c r="I199" s="53">
        <f t="shared" si="90"/>
        <v>0</v>
      </c>
      <c r="J199" s="53">
        <f t="shared" si="90"/>
        <v>0</v>
      </c>
      <c r="K199" s="53">
        <f t="shared" si="90"/>
        <v>0</v>
      </c>
      <c r="L199" s="53">
        <f t="shared" si="90"/>
        <v>20087.599999999999</v>
      </c>
      <c r="M199" s="53">
        <f t="shared" si="90"/>
        <v>19978.400000000001</v>
      </c>
    </row>
    <row r="200" spans="1:31" ht="102.75" thickBot="1" x14ac:dyDescent="0.3">
      <c r="A200" s="16" t="s">
        <v>32</v>
      </c>
      <c r="B200" s="8" t="s">
        <v>202</v>
      </c>
      <c r="C200" s="12">
        <v>148</v>
      </c>
      <c r="D200" s="9" t="s">
        <v>107</v>
      </c>
      <c r="E200" s="9">
        <v>13</v>
      </c>
      <c r="F200" s="8"/>
      <c r="G200" s="10">
        <f>G201+G202+G203</f>
        <v>14994.399999999998</v>
      </c>
      <c r="H200" s="53">
        <f t="shared" ref="H200:M200" si="91">H201+H202+H203</f>
        <v>6526.4000000000005</v>
      </c>
      <c r="I200" s="53">
        <f t="shared" si="91"/>
        <v>0</v>
      </c>
      <c r="J200" s="53">
        <f t="shared" si="91"/>
        <v>0</v>
      </c>
      <c r="K200" s="53">
        <f t="shared" si="91"/>
        <v>0</v>
      </c>
      <c r="L200" s="53">
        <f t="shared" si="91"/>
        <v>12296.1</v>
      </c>
      <c r="M200" s="53">
        <f t="shared" si="91"/>
        <v>12186.9</v>
      </c>
    </row>
    <row r="201" spans="1:31" ht="26.25" thickBot="1" x14ac:dyDescent="0.3">
      <c r="A201" s="16" t="s">
        <v>33</v>
      </c>
      <c r="B201" s="8" t="s">
        <v>202</v>
      </c>
      <c r="C201" s="12">
        <v>148</v>
      </c>
      <c r="D201" s="9" t="s">
        <v>107</v>
      </c>
      <c r="E201" s="9">
        <v>13</v>
      </c>
      <c r="F201" s="8">
        <v>110</v>
      </c>
      <c r="G201" s="32">
        <v>10362.9</v>
      </c>
      <c r="H201" s="32">
        <v>3938.1</v>
      </c>
      <c r="I201" s="32"/>
      <c r="J201" s="32"/>
      <c r="K201" s="32"/>
      <c r="L201" s="32">
        <v>9570.7999999999993</v>
      </c>
      <c r="M201" s="32">
        <v>9570.7999999999993</v>
      </c>
    </row>
    <row r="202" spans="1:31" ht="51.75" thickBot="1" x14ac:dyDescent="0.3">
      <c r="A202" s="16" t="s">
        <v>12</v>
      </c>
      <c r="B202" s="8" t="s">
        <v>202</v>
      </c>
      <c r="C202" s="12">
        <v>148</v>
      </c>
      <c r="D202" s="9" t="s">
        <v>107</v>
      </c>
      <c r="E202" s="9">
        <v>13</v>
      </c>
      <c r="F202" s="8">
        <v>240</v>
      </c>
      <c r="G202" s="32">
        <v>4507.2</v>
      </c>
      <c r="H202" s="32">
        <v>2543.5</v>
      </c>
      <c r="I202" s="32"/>
      <c r="J202" s="32"/>
      <c r="K202" s="32"/>
      <c r="L202" s="32">
        <v>2609.1999999999998</v>
      </c>
      <c r="M202" s="32">
        <v>2500</v>
      </c>
    </row>
    <row r="203" spans="1:31" ht="26.25" thickBot="1" x14ac:dyDescent="0.3">
      <c r="A203" s="16" t="s">
        <v>7</v>
      </c>
      <c r="B203" s="8" t="s">
        <v>202</v>
      </c>
      <c r="C203" s="12">
        <v>148</v>
      </c>
      <c r="D203" s="9" t="s">
        <v>107</v>
      </c>
      <c r="E203" s="9">
        <v>13</v>
      </c>
      <c r="F203" s="8">
        <v>850</v>
      </c>
      <c r="G203" s="32">
        <v>124.3</v>
      </c>
      <c r="H203" s="32">
        <v>44.8</v>
      </c>
      <c r="I203" s="32"/>
      <c r="J203" s="32"/>
      <c r="K203" s="32"/>
      <c r="L203" s="32">
        <v>116.1</v>
      </c>
      <c r="M203" s="32">
        <v>116.1</v>
      </c>
    </row>
    <row r="204" spans="1:31" ht="67.150000000000006" customHeight="1" thickBot="1" x14ac:dyDescent="0.3">
      <c r="A204" s="16" t="s">
        <v>28</v>
      </c>
      <c r="B204" s="8" t="s">
        <v>203</v>
      </c>
      <c r="C204" s="12">
        <v>148</v>
      </c>
      <c r="D204" s="9" t="s">
        <v>107</v>
      </c>
      <c r="E204" s="9">
        <v>13</v>
      </c>
      <c r="F204" s="8"/>
      <c r="G204" s="32">
        <f>G205</f>
        <v>8313.5</v>
      </c>
      <c r="H204" s="32">
        <f t="shared" ref="H204:M204" si="92">H205</f>
        <v>232.3</v>
      </c>
      <c r="I204" s="32">
        <f t="shared" si="92"/>
        <v>0</v>
      </c>
      <c r="J204" s="32">
        <f t="shared" si="92"/>
        <v>0</v>
      </c>
      <c r="K204" s="32">
        <f t="shared" si="92"/>
        <v>0</v>
      </c>
      <c r="L204" s="32">
        <f t="shared" si="92"/>
        <v>7791.5</v>
      </c>
      <c r="M204" s="32">
        <f t="shared" si="92"/>
        <v>7791.5</v>
      </c>
    </row>
    <row r="205" spans="1:31" ht="26.25" thickBot="1" x14ac:dyDescent="0.3">
      <c r="A205" s="16" t="s">
        <v>16</v>
      </c>
      <c r="B205" s="8" t="s">
        <v>203</v>
      </c>
      <c r="C205" s="12">
        <v>148</v>
      </c>
      <c r="D205" s="9" t="s">
        <v>107</v>
      </c>
      <c r="E205" s="9">
        <v>13</v>
      </c>
      <c r="F205" s="8">
        <v>110</v>
      </c>
      <c r="G205" s="32">
        <v>8313.5</v>
      </c>
      <c r="H205" s="32">
        <v>232.3</v>
      </c>
      <c r="I205" s="32"/>
      <c r="J205" s="32"/>
      <c r="K205" s="32"/>
      <c r="L205" s="32">
        <v>7791.5</v>
      </c>
      <c r="M205" s="32">
        <v>7791.5</v>
      </c>
    </row>
    <row r="206" spans="1:31" s="33" customFormat="1" ht="51.75" thickBot="1" x14ac:dyDescent="0.3">
      <c r="A206" s="41" t="s">
        <v>492</v>
      </c>
      <c r="B206" s="30" t="s">
        <v>490</v>
      </c>
      <c r="C206" s="30">
        <v>148</v>
      </c>
      <c r="D206" s="31" t="s">
        <v>373</v>
      </c>
      <c r="E206" s="31" t="s">
        <v>112</v>
      </c>
      <c r="F206" s="30"/>
      <c r="G206" s="32">
        <f>G207</f>
        <v>850.4</v>
      </c>
      <c r="H206" s="32">
        <f t="shared" ref="H206:M206" si="93">H207</f>
        <v>0</v>
      </c>
      <c r="I206" s="32">
        <f t="shared" si="93"/>
        <v>0</v>
      </c>
      <c r="J206" s="32">
        <f t="shared" si="93"/>
        <v>0</v>
      </c>
      <c r="K206" s="32">
        <f t="shared" si="93"/>
        <v>0</v>
      </c>
      <c r="L206" s="32">
        <f t="shared" si="93"/>
        <v>850.4</v>
      </c>
      <c r="M206" s="32">
        <f t="shared" si="93"/>
        <v>850.4</v>
      </c>
      <c r="W206"/>
      <c r="X206"/>
      <c r="Y206"/>
      <c r="Z206"/>
      <c r="AA206"/>
      <c r="AB206"/>
      <c r="AC206"/>
      <c r="AD206"/>
      <c r="AE206"/>
    </row>
    <row r="207" spans="1:31" s="33" customFormat="1" ht="51" customHeight="1" thickBot="1" x14ac:dyDescent="0.3">
      <c r="A207" s="41" t="s">
        <v>494</v>
      </c>
      <c r="B207" s="30" t="s">
        <v>493</v>
      </c>
      <c r="C207" s="30">
        <v>148</v>
      </c>
      <c r="D207" s="31" t="s">
        <v>373</v>
      </c>
      <c r="E207" s="31" t="s">
        <v>112</v>
      </c>
      <c r="F207" s="30"/>
      <c r="G207" s="32">
        <f>G208</f>
        <v>850.4</v>
      </c>
      <c r="H207" s="32">
        <f t="shared" ref="H207:M207" si="94">H208</f>
        <v>0</v>
      </c>
      <c r="I207" s="32">
        <f t="shared" si="94"/>
        <v>0</v>
      </c>
      <c r="J207" s="32">
        <f t="shared" si="94"/>
        <v>0</v>
      </c>
      <c r="K207" s="32">
        <f t="shared" si="94"/>
        <v>0</v>
      </c>
      <c r="L207" s="32">
        <f t="shared" si="94"/>
        <v>850.4</v>
      </c>
      <c r="M207" s="32">
        <f t="shared" si="94"/>
        <v>850.4</v>
      </c>
      <c r="W207"/>
      <c r="X207"/>
      <c r="Y207"/>
      <c r="Z207"/>
      <c r="AA207"/>
      <c r="AB207"/>
      <c r="AC207"/>
      <c r="AD207"/>
      <c r="AE207"/>
    </row>
    <row r="208" spans="1:31" s="33" customFormat="1" ht="15.75" thickBot="1" x14ac:dyDescent="0.3">
      <c r="A208" s="41" t="s">
        <v>495</v>
      </c>
      <c r="B208" s="70" t="s">
        <v>496</v>
      </c>
      <c r="C208" s="30">
        <v>148</v>
      </c>
      <c r="D208" s="31" t="s">
        <v>373</v>
      </c>
      <c r="E208" s="31" t="s">
        <v>112</v>
      </c>
      <c r="F208" s="30"/>
      <c r="G208" s="32">
        <f>G209</f>
        <v>850.4</v>
      </c>
      <c r="H208" s="32">
        <f t="shared" ref="H208:M208" si="95">H209</f>
        <v>0</v>
      </c>
      <c r="I208" s="32">
        <f t="shared" si="95"/>
        <v>0</v>
      </c>
      <c r="J208" s="32">
        <f t="shared" si="95"/>
        <v>0</v>
      </c>
      <c r="K208" s="32">
        <f t="shared" si="95"/>
        <v>0</v>
      </c>
      <c r="L208" s="32">
        <f t="shared" si="95"/>
        <v>850.4</v>
      </c>
      <c r="M208" s="32">
        <f t="shared" si="95"/>
        <v>850.4</v>
      </c>
      <c r="W208"/>
      <c r="X208"/>
      <c r="Y208"/>
      <c r="Z208"/>
      <c r="AA208"/>
      <c r="AB208"/>
      <c r="AC208"/>
      <c r="AD208"/>
      <c r="AE208"/>
    </row>
    <row r="209" spans="1:31" s="33" customFormat="1" ht="26.25" thickBot="1" x14ac:dyDescent="0.3">
      <c r="A209" s="41" t="s">
        <v>489</v>
      </c>
      <c r="B209" s="70" t="s">
        <v>496</v>
      </c>
      <c r="C209" s="30">
        <v>148</v>
      </c>
      <c r="D209" s="31" t="s">
        <v>373</v>
      </c>
      <c r="E209" s="31" t="s">
        <v>112</v>
      </c>
      <c r="F209" s="30">
        <v>620</v>
      </c>
      <c r="G209" s="32">
        <v>850.4</v>
      </c>
      <c r="H209" s="32"/>
      <c r="I209" s="32"/>
      <c r="J209" s="32"/>
      <c r="K209" s="32"/>
      <c r="L209" s="32">
        <v>850.4</v>
      </c>
      <c r="M209" s="32">
        <v>850.4</v>
      </c>
    </row>
    <row r="210" spans="1:31" ht="77.25" thickBot="1" x14ac:dyDescent="0.3">
      <c r="A210" s="29" t="s">
        <v>205</v>
      </c>
      <c r="B210" s="5" t="s">
        <v>207</v>
      </c>
      <c r="C210" s="5"/>
      <c r="D210" s="9"/>
      <c r="E210" s="9"/>
      <c r="F210" s="5"/>
      <c r="G210" s="7">
        <f>G211+G214</f>
        <v>5174.5</v>
      </c>
      <c r="H210" s="7">
        <f t="shared" ref="H210:M210" si="96">H211+H214</f>
        <v>0</v>
      </c>
      <c r="I210" s="7">
        <f t="shared" si="96"/>
        <v>415</v>
      </c>
      <c r="J210" s="7">
        <f t="shared" si="96"/>
        <v>0</v>
      </c>
      <c r="K210" s="7">
        <f t="shared" si="96"/>
        <v>0</v>
      </c>
      <c r="L210" s="7">
        <f t="shared" si="96"/>
        <v>0</v>
      </c>
      <c r="M210" s="7">
        <f t="shared" si="96"/>
        <v>0</v>
      </c>
      <c r="W210" s="33"/>
      <c r="X210" s="33"/>
      <c r="Y210" s="33"/>
      <c r="Z210" s="33"/>
      <c r="AA210" s="33"/>
      <c r="AB210" s="33"/>
      <c r="AC210" s="33"/>
      <c r="AD210" s="33"/>
      <c r="AE210" s="33"/>
    </row>
    <row r="211" spans="1:31" ht="55.5" customHeight="1" thickBot="1" x14ac:dyDescent="0.3">
      <c r="A211" s="19" t="s">
        <v>491</v>
      </c>
      <c r="B211" s="8" t="s">
        <v>206</v>
      </c>
      <c r="C211" s="8">
        <v>148</v>
      </c>
      <c r="D211" s="9">
        <v>10</v>
      </c>
      <c r="E211" s="9" t="s">
        <v>109</v>
      </c>
      <c r="F211" s="8"/>
      <c r="G211" s="10">
        <f>G212</f>
        <v>4577.6000000000004</v>
      </c>
      <c r="H211" s="10">
        <f t="shared" ref="H211:M212" si="97">H212</f>
        <v>0</v>
      </c>
      <c r="I211" s="10">
        <f t="shared" si="97"/>
        <v>415</v>
      </c>
      <c r="J211" s="10">
        <f t="shared" si="97"/>
        <v>0</v>
      </c>
      <c r="K211" s="10">
        <f t="shared" si="97"/>
        <v>0</v>
      </c>
      <c r="L211" s="10">
        <f t="shared" si="97"/>
        <v>0</v>
      </c>
      <c r="M211" s="10">
        <f t="shared" si="97"/>
        <v>0</v>
      </c>
      <c r="W211" s="33"/>
      <c r="X211" s="33"/>
      <c r="Y211" s="33"/>
      <c r="Z211" s="33"/>
      <c r="AA211" s="33"/>
      <c r="AB211" s="33"/>
      <c r="AC211" s="33"/>
      <c r="AD211" s="33"/>
      <c r="AE211" s="33"/>
    </row>
    <row r="212" spans="1:31" ht="51.75" thickBot="1" x14ac:dyDescent="0.3">
      <c r="A212" s="19" t="s">
        <v>398</v>
      </c>
      <c r="B212" s="8" t="s">
        <v>208</v>
      </c>
      <c r="C212" s="12">
        <v>148</v>
      </c>
      <c r="D212" s="9">
        <v>10</v>
      </c>
      <c r="E212" s="9" t="s">
        <v>109</v>
      </c>
      <c r="F212" s="8"/>
      <c r="G212" s="10">
        <f>G213</f>
        <v>4577.6000000000004</v>
      </c>
      <c r="H212" s="10">
        <f t="shared" si="97"/>
        <v>0</v>
      </c>
      <c r="I212" s="10">
        <f t="shared" si="97"/>
        <v>415</v>
      </c>
      <c r="J212" s="10">
        <f t="shared" si="97"/>
        <v>0</v>
      </c>
      <c r="K212" s="10">
        <f t="shared" si="97"/>
        <v>0</v>
      </c>
      <c r="L212" s="10">
        <f t="shared" si="97"/>
        <v>0</v>
      </c>
      <c r="M212" s="10">
        <f t="shared" si="97"/>
        <v>0</v>
      </c>
      <c r="W212" s="33"/>
      <c r="X212" s="33"/>
      <c r="Y212" s="33"/>
      <c r="Z212" s="33"/>
      <c r="AA212" s="33"/>
      <c r="AB212" s="33"/>
      <c r="AC212" s="33"/>
      <c r="AD212" s="33"/>
      <c r="AE212" s="33"/>
    </row>
    <row r="213" spans="1:31" ht="39" thickBot="1" x14ac:dyDescent="0.3">
      <c r="A213" s="19" t="s">
        <v>17</v>
      </c>
      <c r="B213" s="8" t="s">
        <v>209</v>
      </c>
      <c r="C213" s="12">
        <v>148</v>
      </c>
      <c r="D213" s="9">
        <v>10</v>
      </c>
      <c r="E213" s="9" t="s">
        <v>109</v>
      </c>
      <c r="F213" s="8">
        <v>320</v>
      </c>
      <c r="G213" s="10">
        <v>4577.6000000000004</v>
      </c>
      <c r="H213" s="10"/>
      <c r="I213" s="10">
        <v>415</v>
      </c>
      <c r="J213" s="10"/>
      <c r="K213" s="10"/>
      <c r="L213" s="10">
        <v>0</v>
      </c>
      <c r="M213" s="10">
        <v>0</v>
      </c>
    </row>
    <row r="214" spans="1:31" ht="51.75" thickBot="1" x14ac:dyDescent="0.3">
      <c r="A214" s="19" t="s">
        <v>399</v>
      </c>
      <c r="B214" s="12" t="s">
        <v>212</v>
      </c>
      <c r="C214" s="51">
        <v>148</v>
      </c>
      <c r="D214" s="13" t="s">
        <v>106</v>
      </c>
      <c r="E214" s="13" t="s">
        <v>108</v>
      </c>
      <c r="F214" s="12"/>
      <c r="G214" s="14">
        <f>G215</f>
        <v>596.9</v>
      </c>
      <c r="H214" s="14">
        <f t="shared" ref="H214:M215" si="98">H215</f>
        <v>0</v>
      </c>
      <c r="I214" s="14">
        <f t="shared" si="98"/>
        <v>0</v>
      </c>
      <c r="J214" s="14">
        <f t="shared" si="98"/>
        <v>0</v>
      </c>
      <c r="K214" s="14">
        <f t="shared" si="98"/>
        <v>0</v>
      </c>
      <c r="L214" s="14">
        <f t="shared" si="98"/>
        <v>0</v>
      </c>
      <c r="M214" s="14">
        <f t="shared" si="98"/>
        <v>0</v>
      </c>
    </row>
    <row r="215" spans="1:31" ht="51.75" thickBot="1" x14ac:dyDescent="0.3">
      <c r="A215" s="35" t="s">
        <v>216</v>
      </c>
      <c r="B215" s="12" t="s">
        <v>213</v>
      </c>
      <c r="C215" s="51">
        <v>148</v>
      </c>
      <c r="D215" s="13" t="s">
        <v>106</v>
      </c>
      <c r="E215" s="13" t="s">
        <v>108</v>
      </c>
      <c r="F215" s="12"/>
      <c r="G215" s="14">
        <f>G216</f>
        <v>596.9</v>
      </c>
      <c r="H215" s="14">
        <f t="shared" si="98"/>
        <v>0</v>
      </c>
      <c r="I215" s="14">
        <f t="shared" si="98"/>
        <v>0</v>
      </c>
      <c r="J215" s="14">
        <f t="shared" si="98"/>
        <v>0</v>
      </c>
      <c r="K215" s="14">
        <f t="shared" si="98"/>
        <v>0</v>
      </c>
      <c r="L215" s="14">
        <f t="shared" si="98"/>
        <v>0</v>
      </c>
      <c r="M215" s="14">
        <f t="shared" si="98"/>
        <v>0</v>
      </c>
    </row>
    <row r="216" spans="1:31" ht="51.75" thickBot="1" x14ac:dyDescent="0.3">
      <c r="A216" s="19" t="s">
        <v>4</v>
      </c>
      <c r="B216" s="12" t="s">
        <v>213</v>
      </c>
      <c r="C216" s="51">
        <v>148</v>
      </c>
      <c r="D216" s="13" t="s">
        <v>106</v>
      </c>
      <c r="E216" s="13" t="s">
        <v>108</v>
      </c>
      <c r="F216" s="12">
        <v>240</v>
      </c>
      <c r="G216" s="14">
        <v>596.9</v>
      </c>
      <c r="H216" s="14"/>
      <c r="I216" s="14"/>
      <c r="J216" s="14"/>
      <c r="K216" s="14"/>
      <c r="L216" s="14">
        <v>0</v>
      </c>
      <c r="M216" s="14">
        <v>0</v>
      </c>
    </row>
    <row r="217" spans="1:31" ht="64.5" thickBot="1" x14ac:dyDescent="0.3">
      <c r="A217" s="15" t="s">
        <v>215</v>
      </c>
      <c r="B217" s="5" t="s">
        <v>214</v>
      </c>
      <c r="C217" s="5"/>
      <c r="D217" s="11"/>
      <c r="E217" s="11"/>
      <c r="F217" s="5"/>
      <c r="G217" s="148">
        <f>G218+G232</f>
        <v>28905.800000000003</v>
      </c>
      <c r="H217" s="148" t="e">
        <f t="shared" ref="H217:L217" si="99">H218+H232</f>
        <v>#REF!</v>
      </c>
      <c r="I217" s="148" t="e">
        <f t="shared" si="99"/>
        <v>#REF!</v>
      </c>
      <c r="J217" s="148" t="e">
        <f t="shared" si="99"/>
        <v>#REF!</v>
      </c>
      <c r="K217" s="148" t="e">
        <f t="shared" si="99"/>
        <v>#REF!</v>
      </c>
      <c r="L217" s="148">
        <f t="shared" si="99"/>
        <v>10983.600000000002</v>
      </c>
      <c r="M217" s="148">
        <f>M218+M232</f>
        <v>10984.600000000002</v>
      </c>
    </row>
    <row r="218" spans="1:31" ht="26.25" thickBot="1" x14ac:dyDescent="0.3">
      <c r="A218" s="41" t="s">
        <v>227</v>
      </c>
      <c r="B218" s="30" t="s">
        <v>226</v>
      </c>
      <c r="C218" s="30">
        <v>148</v>
      </c>
      <c r="D218" s="31">
        <v>11</v>
      </c>
      <c r="E218" s="31" t="s">
        <v>107</v>
      </c>
      <c r="F218" s="30"/>
      <c r="G218" s="158">
        <f>G219+G222+G225+G228</f>
        <v>182.4</v>
      </c>
      <c r="H218" s="158">
        <f t="shared" ref="H218:M218" si="100">H219+H222+H225+H228</f>
        <v>0</v>
      </c>
      <c r="I218" s="158">
        <f t="shared" si="100"/>
        <v>181.89999999999998</v>
      </c>
      <c r="J218" s="158">
        <f t="shared" si="100"/>
        <v>0</v>
      </c>
      <c r="K218" s="158">
        <f t="shared" si="100"/>
        <v>0</v>
      </c>
      <c r="L218" s="158">
        <f t="shared" si="100"/>
        <v>185.6</v>
      </c>
      <c r="M218" s="158">
        <f t="shared" si="100"/>
        <v>186.6</v>
      </c>
    </row>
    <row r="219" spans="1:31" ht="51.75" thickBot="1" x14ac:dyDescent="0.3">
      <c r="A219" s="16" t="s">
        <v>59</v>
      </c>
      <c r="B219" s="21" t="s">
        <v>217</v>
      </c>
      <c r="C219" s="30">
        <v>148</v>
      </c>
      <c r="D219" s="9">
        <v>11</v>
      </c>
      <c r="E219" s="9" t="s">
        <v>107</v>
      </c>
      <c r="F219" s="8"/>
      <c r="G219" s="157">
        <f>G220</f>
        <v>2</v>
      </c>
      <c r="H219" s="157">
        <f t="shared" ref="H219:M220" si="101">H220</f>
        <v>0</v>
      </c>
      <c r="I219" s="157">
        <f t="shared" si="101"/>
        <v>2</v>
      </c>
      <c r="J219" s="157">
        <f t="shared" si="101"/>
        <v>0</v>
      </c>
      <c r="K219" s="157">
        <f t="shared" si="101"/>
        <v>0</v>
      </c>
      <c r="L219" s="157">
        <f t="shared" si="101"/>
        <v>2</v>
      </c>
      <c r="M219" s="157">
        <f t="shared" si="101"/>
        <v>2</v>
      </c>
    </row>
    <row r="220" spans="1:31" ht="26.25" thickBot="1" x14ac:dyDescent="0.3">
      <c r="A220" s="16" t="s">
        <v>60</v>
      </c>
      <c r="B220" s="21" t="s">
        <v>218</v>
      </c>
      <c r="C220" s="30">
        <v>148</v>
      </c>
      <c r="D220" s="9">
        <v>11</v>
      </c>
      <c r="E220" s="9" t="s">
        <v>107</v>
      </c>
      <c r="F220" s="8"/>
      <c r="G220" s="157">
        <f>G221</f>
        <v>2</v>
      </c>
      <c r="H220" s="157">
        <f t="shared" si="101"/>
        <v>0</v>
      </c>
      <c r="I220" s="157">
        <f t="shared" si="101"/>
        <v>2</v>
      </c>
      <c r="J220" s="157">
        <f t="shared" si="101"/>
        <v>0</v>
      </c>
      <c r="K220" s="157">
        <f t="shared" si="101"/>
        <v>0</v>
      </c>
      <c r="L220" s="157">
        <f t="shared" si="101"/>
        <v>2</v>
      </c>
      <c r="M220" s="157">
        <f t="shared" si="101"/>
        <v>2</v>
      </c>
    </row>
    <row r="221" spans="1:31" ht="39" thickBot="1" x14ac:dyDescent="0.3">
      <c r="A221" s="16" t="s">
        <v>61</v>
      </c>
      <c r="B221" s="21" t="s">
        <v>219</v>
      </c>
      <c r="C221" s="30">
        <v>148</v>
      </c>
      <c r="D221" s="9">
        <v>11</v>
      </c>
      <c r="E221" s="9" t="s">
        <v>107</v>
      </c>
      <c r="F221" s="8">
        <v>240</v>
      </c>
      <c r="G221" s="157">
        <v>2</v>
      </c>
      <c r="H221" s="157"/>
      <c r="I221" s="157">
        <v>2</v>
      </c>
      <c r="J221" s="157"/>
      <c r="K221" s="157"/>
      <c r="L221" s="157">
        <v>2</v>
      </c>
      <c r="M221" s="157">
        <v>2</v>
      </c>
    </row>
    <row r="222" spans="1:31" ht="77.25" thickBot="1" x14ac:dyDescent="0.3">
      <c r="A222" s="16" t="s">
        <v>62</v>
      </c>
      <c r="B222" s="21" t="s">
        <v>220</v>
      </c>
      <c r="C222" s="30">
        <v>148</v>
      </c>
      <c r="D222" s="9">
        <v>11</v>
      </c>
      <c r="E222" s="9" t="s">
        <v>107</v>
      </c>
      <c r="F222" s="8"/>
      <c r="G222" s="10">
        <f>G223</f>
        <v>8</v>
      </c>
      <c r="H222" s="10">
        <f t="shared" ref="H222:M223" si="102">H223</f>
        <v>0</v>
      </c>
      <c r="I222" s="10">
        <f t="shared" si="102"/>
        <v>8</v>
      </c>
      <c r="J222" s="10">
        <f t="shared" si="102"/>
        <v>0</v>
      </c>
      <c r="K222" s="10">
        <f t="shared" si="102"/>
        <v>0</v>
      </c>
      <c r="L222" s="10">
        <f t="shared" si="102"/>
        <v>8</v>
      </c>
      <c r="M222" s="10">
        <f t="shared" si="102"/>
        <v>8</v>
      </c>
    </row>
    <row r="223" spans="1:31" ht="26.25" thickBot="1" x14ac:dyDescent="0.3">
      <c r="A223" s="16" t="s">
        <v>60</v>
      </c>
      <c r="B223" s="21" t="s">
        <v>221</v>
      </c>
      <c r="C223" s="30">
        <v>148</v>
      </c>
      <c r="D223" s="9">
        <v>11</v>
      </c>
      <c r="E223" s="9" t="s">
        <v>107</v>
      </c>
      <c r="F223" s="8"/>
      <c r="G223" s="10">
        <f>G224</f>
        <v>8</v>
      </c>
      <c r="H223" s="10">
        <f t="shared" si="102"/>
        <v>0</v>
      </c>
      <c r="I223" s="10">
        <f t="shared" si="102"/>
        <v>8</v>
      </c>
      <c r="J223" s="10">
        <f t="shared" si="102"/>
        <v>0</v>
      </c>
      <c r="K223" s="10">
        <f t="shared" si="102"/>
        <v>0</v>
      </c>
      <c r="L223" s="10">
        <f t="shared" si="102"/>
        <v>8</v>
      </c>
      <c r="M223" s="10">
        <f t="shared" si="102"/>
        <v>8</v>
      </c>
    </row>
    <row r="224" spans="1:31" ht="39" thickBot="1" x14ac:dyDescent="0.3">
      <c r="A224" s="16" t="s">
        <v>61</v>
      </c>
      <c r="B224" s="21" t="s">
        <v>221</v>
      </c>
      <c r="C224" s="30">
        <v>148</v>
      </c>
      <c r="D224" s="9">
        <v>11</v>
      </c>
      <c r="E224" s="9" t="s">
        <v>107</v>
      </c>
      <c r="F224" s="8">
        <v>240</v>
      </c>
      <c r="G224" s="10">
        <v>8</v>
      </c>
      <c r="H224" s="10"/>
      <c r="I224" s="10">
        <v>8</v>
      </c>
      <c r="J224" s="10"/>
      <c r="K224" s="10"/>
      <c r="L224" s="10">
        <v>8</v>
      </c>
      <c r="M224" s="10">
        <v>8</v>
      </c>
    </row>
    <row r="225" spans="1:13" ht="51.75" thickBot="1" x14ac:dyDescent="0.3">
      <c r="A225" s="16" t="s">
        <v>63</v>
      </c>
      <c r="B225" s="21" t="s">
        <v>222</v>
      </c>
      <c r="C225" s="30">
        <v>148</v>
      </c>
      <c r="D225" s="9">
        <v>11</v>
      </c>
      <c r="E225" s="9" t="s">
        <v>107</v>
      </c>
      <c r="F225" s="8"/>
      <c r="G225" s="10">
        <f>G226</f>
        <v>20</v>
      </c>
      <c r="H225" s="10">
        <f t="shared" ref="H225:M226" si="103">H226</f>
        <v>0</v>
      </c>
      <c r="I225" s="10">
        <f t="shared" si="103"/>
        <v>20</v>
      </c>
      <c r="J225" s="10">
        <f t="shared" si="103"/>
        <v>0</v>
      </c>
      <c r="K225" s="10">
        <f t="shared" si="103"/>
        <v>0</v>
      </c>
      <c r="L225" s="10">
        <f t="shared" si="103"/>
        <v>20</v>
      </c>
      <c r="M225" s="10">
        <f t="shared" si="103"/>
        <v>20</v>
      </c>
    </row>
    <row r="226" spans="1:13" ht="26.25" thickBot="1" x14ac:dyDescent="0.3">
      <c r="A226" s="16" t="s">
        <v>60</v>
      </c>
      <c r="B226" s="21" t="s">
        <v>223</v>
      </c>
      <c r="C226" s="30">
        <v>148</v>
      </c>
      <c r="D226" s="9">
        <v>11</v>
      </c>
      <c r="E226" s="9" t="s">
        <v>107</v>
      </c>
      <c r="F226" s="8"/>
      <c r="G226" s="10">
        <f>G227</f>
        <v>20</v>
      </c>
      <c r="H226" s="10">
        <f t="shared" si="103"/>
        <v>0</v>
      </c>
      <c r="I226" s="10">
        <f t="shared" si="103"/>
        <v>20</v>
      </c>
      <c r="J226" s="10">
        <f t="shared" si="103"/>
        <v>0</v>
      </c>
      <c r="K226" s="10">
        <f t="shared" si="103"/>
        <v>0</v>
      </c>
      <c r="L226" s="10">
        <f t="shared" si="103"/>
        <v>20</v>
      </c>
      <c r="M226" s="10">
        <f t="shared" si="103"/>
        <v>20</v>
      </c>
    </row>
    <row r="227" spans="1:13" ht="30.75" customHeight="1" thickBot="1" x14ac:dyDescent="0.3">
      <c r="A227" s="16" t="s">
        <v>61</v>
      </c>
      <c r="B227" s="21" t="s">
        <v>223</v>
      </c>
      <c r="C227" s="30">
        <v>148</v>
      </c>
      <c r="D227" s="9">
        <v>11</v>
      </c>
      <c r="E227" s="9" t="s">
        <v>107</v>
      </c>
      <c r="F227" s="8">
        <v>240</v>
      </c>
      <c r="G227" s="10">
        <v>20</v>
      </c>
      <c r="H227" s="10"/>
      <c r="I227" s="10">
        <v>20</v>
      </c>
      <c r="J227" s="10"/>
      <c r="K227" s="10"/>
      <c r="L227" s="10">
        <v>20</v>
      </c>
      <c r="M227" s="10">
        <v>20</v>
      </c>
    </row>
    <row r="228" spans="1:13" ht="51.75" thickBot="1" x14ac:dyDescent="0.3">
      <c r="A228" s="16" t="s">
        <v>346</v>
      </c>
      <c r="B228" s="21" t="s">
        <v>224</v>
      </c>
      <c r="C228" s="30">
        <v>148</v>
      </c>
      <c r="D228" s="9">
        <v>11</v>
      </c>
      <c r="E228" s="9" t="s">
        <v>107</v>
      </c>
      <c r="F228" s="8"/>
      <c r="G228" s="10">
        <f>G229</f>
        <v>152.4</v>
      </c>
      <c r="H228" s="10">
        <f t="shared" ref="H228:M228" si="104">H229</f>
        <v>0</v>
      </c>
      <c r="I228" s="10">
        <f t="shared" si="104"/>
        <v>151.89999999999998</v>
      </c>
      <c r="J228" s="10">
        <f t="shared" si="104"/>
        <v>0</v>
      </c>
      <c r="K228" s="10">
        <f t="shared" si="104"/>
        <v>0</v>
      </c>
      <c r="L228" s="10">
        <f t="shared" si="104"/>
        <v>155.6</v>
      </c>
      <c r="M228" s="10">
        <f t="shared" si="104"/>
        <v>156.6</v>
      </c>
    </row>
    <row r="229" spans="1:13" ht="26.25" thickBot="1" x14ac:dyDescent="0.3">
      <c r="A229" s="16" t="s">
        <v>60</v>
      </c>
      <c r="B229" s="21" t="s">
        <v>225</v>
      </c>
      <c r="C229" s="30">
        <v>148</v>
      </c>
      <c r="D229" s="9">
        <v>11</v>
      </c>
      <c r="E229" s="9" t="s">
        <v>107</v>
      </c>
      <c r="F229" s="8"/>
      <c r="G229" s="10">
        <f>G230+G231</f>
        <v>152.4</v>
      </c>
      <c r="H229" s="10">
        <f t="shared" ref="H229:M229" si="105">H230+H231</f>
        <v>0</v>
      </c>
      <c r="I229" s="10">
        <f t="shared" si="105"/>
        <v>151.89999999999998</v>
      </c>
      <c r="J229" s="10">
        <f t="shared" si="105"/>
        <v>0</v>
      </c>
      <c r="K229" s="10">
        <f t="shared" si="105"/>
        <v>0</v>
      </c>
      <c r="L229" s="10">
        <f t="shared" si="105"/>
        <v>155.6</v>
      </c>
      <c r="M229" s="10">
        <f t="shared" si="105"/>
        <v>156.6</v>
      </c>
    </row>
    <row r="230" spans="1:13" ht="39" thickBot="1" x14ac:dyDescent="0.3">
      <c r="A230" s="16" t="s">
        <v>61</v>
      </c>
      <c r="B230" s="21" t="s">
        <v>225</v>
      </c>
      <c r="C230" s="30">
        <v>148</v>
      </c>
      <c r="D230" s="9">
        <v>11</v>
      </c>
      <c r="E230" s="9" t="s">
        <v>107</v>
      </c>
      <c r="F230" s="8">
        <v>240</v>
      </c>
      <c r="G230" s="10">
        <v>102.4</v>
      </c>
      <c r="H230" s="10"/>
      <c r="I230" s="10">
        <v>105.6</v>
      </c>
      <c r="J230" s="10"/>
      <c r="K230" s="10"/>
      <c r="L230" s="10">
        <v>105.6</v>
      </c>
      <c r="M230" s="10">
        <v>106.6</v>
      </c>
    </row>
    <row r="231" spans="1:13" ht="26.25" thickBot="1" x14ac:dyDescent="0.3">
      <c r="A231" s="16" t="s">
        <v>26</v>
      </c>
      <c r="B231" s="21" t="s">
        <v>225</v>
      </c>
      <c r="C231" s="30">
        <v>148</v>
      </c>
      <c r="D231" s="9">
        <v>11</v>
      </c>
      <c r="E231" s="9" t="s">
        <v>107</v>
      </c>
      <c r="F231" s="8">
        <v>610</v>
      </c>
      <c r="G231" s="10">
        <v>50</v>
      </c>
      <c r="H231" s="10"/>
      <c r="I231" s="10">
        <v>46.3</v>
      </c>
      <c r="J231" s="10"/>
      <c r="K231" s="10"/>
      <c r="L231" s="10">
        <v>50</v>
      </c>
      <c r="M231" s="10">
        <v>50</v>
      </c>
    </row>
    <row r="232" spans="1:13" ht="39" thickBot="1" x14ac:dyDescent="0.3">
      <c r="A232" s="16" t="s">
        <v>347</v>
      </c>
      <c r="B232" s="21" t="s">
        <v>230</v>
      </c>
      <c r="C232" s="30">
        <v>148</v>
      </c>
      <c r="D232" s="9">
        <v>11</v>
      </c>
      <c r="E232" s="9" t="s">
        <v>112</v>
      </c>
      <c r="F232" s="8"/>
      <c r="G232" s="10">
        <f>G233+G240+G245+G248</f>
        <v>28723.4</v>
      </c>
      <c r="H232" s="53" t="e">
        <f>H233+H240+H245+#REF!</f>
        <v>#REF!</v>
      </c>
      <c r="I232" s="53" t="e">
        <f>I233+I240+I245+#REF!</f>
        <v>#REF!</v>
      </c>
      <c r="J232" s="53" t="e">
        <f>J233+J240+J245+#REF!</f>
        <v>#REF!</v>
      </c>
      <c r="K232" s="53" t="e">
        <f>K233+K240+K245+#REF!</f>
        <v>#REF!</v>
      </c>
      <c r="L232" s="53">
        <f>L233+L240+L245+L248</f>
        <v>10798.000000000002</v>
      </c>
      <c r="M232" s="53">
        <f>M233+M240+M245+M248</f>
        <v>10798.000000000002</v>
      </c>
    </row>
    <row r="233" spans="1:13" ht="51.75" thickBot="1" x14ac:dyDescent="0.3">
      <c r="A233" s="16" t="s">
        <v>228</v>
      </c>
      <c r="B233" s="21" t="s">
        <v>231</v>
      </c>
      <c r="C233" s="30">
        <v>148</v>
      </c>
      <c r="D233" s="9">
        <v>11</v>
      </c>
      <c r="E233" s="9" t="s">
        <v>112</v>
      </c>
      <c r="F233" s="8"/>
      <c r="G233" s="10">
        <f>G234+G236+G238</f>
        <v>12077.7</v>
      </c>
      <c r="H233" s="53">
        <f t="shared" ref="H233:M233" si="106">H234+H236+H238</f>
        <v>0</v>
      </c>
      <c r="I233" s="53">
        <f t="shared" si="106"/>
        <v>4374.8999999999996</v>
      </c>
      <c r="J233" s="53">
        <f t="shared" si="106"/>
        <v>0</v>
      </c>
      <c r="K233" s="53">
        <f t="shared" si="106"/>
        <v>0</v>
      </c>
      <c r="L233" s="53">
        <f t="shared" si="106"/>
        <v>9899.6</v>
      </c>
      <c r="M233" s="53">
        <f t="shared" si="106"/>
        <v>9899.6</v>
      </c>
    </row>
    <row r="234" spans="1:13" ht="51.75" thickBot="1" x14ac:dyDescent="0.3">
      <c r="A234" s="16" t="s">
        <v>64</v>
      </c>
      <c r="B234" s="21" t="s">
        <v>232</v>
      </c>
      <c r="C234" s="30">
        <v>148</v>
      </c>
      <c r="D234" s="9">
        <v>11</v>
      </c>
      <c r="E234" s="9" t="s">
        <v>112</v>
      </c>
      <c r="F234" s="8"/>
      <c r="G234" s="10">
        <f>G235</f>
        <v>6725.1</v>
      </c>
      <c r="H234" s="22">
        <f t="shared" ref="H234:M234" si="107">H235</f>
        <v>0</v>
      </c>
      <c r="I234" s="22">
        <f t="shared" si="107"/>
        <v>3131.1</v>
      </c>
      <c r="J234" s="22">
        <f t="shared" si="107"/>
        <v>0</v>
      </c>
      <c r="K234" s="22">
        <f t="shared" si="107"/>
        <v>0</v>
      </c>
      <c r="L234" s="22">
        <f t="shared" si="107"/>
        <v>5013.8</v>
      </c>
      <c r="M234" s="22">
        <f t="shared" si="107"/>
        <v>5013.8</v>
      </c>
    </row>
    <row r="235" spans="1:13" ht="26.25" thickBot="1" x14ac:dyDescent="0.3">
      <c r="A235" s="16" t="s">
        <v>26</v>
      </c>
      <c r="B235" s="21" t="s">
        <v>232</v>
      </c>
      <c r="C235" s="30">
        <v>148</v>
      </c>
      <c r="D235" s="9">
        <v>11</v>
      </c>
      <c r="E235" s="9" t="s">
        <v>112</v>
      </c>
      <c r="F235" s="8">
        <v>610</v>
      </c>
      <c r="G235" s="10">
        <v>6725.1</v>
      </c>
      <c r="H235" s="10"/>
      <c r="I235" s="10">
        <v>3131.1</v>
      </c>
      <c r="J235" s="10"/>
      <c r="K235" s="10"/>
      <c r="L235" s="10">
        <v>5013.8</v>
      </c>
      <c r="M235" s="10">
        <v>5013.8</v>
      </c>
    </row>
    <row r="236" spans="1:13" ht="64.5" thickBot="1" x14ac:dyDescent="0.3">
      <c r="A236" s="16" t="s">
        <v>28</v>
      </c>
      <c r="B236" s="21" t="s">
        <v>233</v>
      </c>
      <c r="C236" s="30">
        <v>148</v>
      </c>
      <c r="D236" s="9">
        <v>11</v>
      </c>
      <c r="E236" s="9" t="s">
        <v>112</v>
      </c>
      <c r="F236" s="8"/>
      <c r="G236" s="10">
        <f>G237</f>
        <v>4694.8</v>
      </c>
      <c r="H236" s="22">
        <f t="shared" ref="H236:M236" si="108">H237</f>
        <v>0</v>
      </c>
      <c r="I236" s="22">
        <f t="shared" si="108"/>
        <v>1243.8</v>
      </c>
      <c r="J236" s="22">
        <f t="shared" si="108"/>
        <v>0</v>
      </c>
      <c r="K236" s="22">
        <f t="shared" si="108"/>
        <v>0</v>
      </c>
      <c r="L236" s="22">
        <f t="shared" si="108"/>
        <v>4885.8</v>
      </c>
      <c r="M236" s="22">
        <f t="shared" si="108"/>
        <v>4885.8</v>
      </c>
    </row>
    <row r="237" spans="1:13" ht="26.25" thickBot="1" x14ac:dyDescent="0.3">
      <c r="A237" s="16" t="s">
        <v>29</v>
      </c>
      <c r="B237" s="21" t="s">
        <v>233</v>
      </c>
      <c r="C237" s="30">
        <v>148</v>
      </c>
      <c r="D237" s="9">
        <v>11</v>
      </c>
      <c r="E237" s="9" t="s">
        <v>112</v>
      </c>
      <c r="F237" s="8">
        <v>610</v>
      </c>
      <c r="G237" s="10">
        <v>4694.8</v>
      </c>
      <c r="H237" s="10"/>
      <c r="I237" s="10">
        <v>1243.8</v>
      </c>
      <c r="J237" s="10"/>
      <c r="K237" s="10"/>
      <c r="L237" s="10">
        <v>4885.8</v>
      </c>
      <c r="M237" s="10">
        <v>4885.8</v>
      </c>
    </row>
    <row r="238" spans="1:13" ht="64.5" thickBot="1" x14ac:dyDescent="0.3">
      <c r="A238" s="19" t="s">
        <v>620</v>
      </c>
      <c r="B238" s="54" t="s">
        <v>621</v>
      </c>
      <c r="C238" s="133">
        <v>148</v>
      </c>
      <c r="D238" s="56">
        <v>11</v>
      </c>
      <c r="E238" s="56" t="s">
        <v>112</v>
      </c>
      <c r="F238" s="54"/>
      <c r="G238" s="53">
        <f>G239</f>
        <v>657.8</v>
      </c>
      <c r="H238" s="53"/>
      <c r="I238" s="53"/>
      <c r="J238" s="53"/>
      <c r="K238" s="53"/>
      <c r="L238" s="53">
        <f>L239</f>
        <v>0</v>
      </c>
      <c r="M238" s="53">
        <f>M239</f>
        <v>0</v>
      </c>
    </row>
    <row r="239" spans="1:13" ht="26.25" thickBot="1" x14ac:dyDescent="0.3">
      <c r="A239" s="19" t="s">
        <v>26</v>
      </c>
      <c r="B239" s="54" t="s">
        <v>621</v>
      </c>
      <c r="C239" s="133">
        <v>148</v>
      </c>
      <c r="D239" s="56">
        <v>11</v>
      </c>
      <c r="E239" s="56" t="s">
        <v>112</v>
      </c>
      <c r="F239" s="54">
        <v>610</v>
      </c>
      <c r="G239" s="53">
        <v>657.8</v>
      </c>
      <c r="H239" s="53"/>
      <c r="I239" s="53"/>
      <c r="J239" s="53"/>
      <c r="K239" s="53"/>
      <c r="L239" s="53">
        <v>0</v>
      </c>
      <c r="M239" s="53">
        <v>0</v>
      </c>
    </row>
    <row r="240" spans="1:13" ht="39" thickBot="1" x14ac:dyDescent="0.3">
      <c r="A240" s="16" t="s">
        <v>65</v>
      </c>
      <c r="B240" s="8" t="s">
        <v>348</v>
      </c>
      <c r="C240" s="30">
        <v>148</v>
      </c>
      <c r="D240" s="9">
        <v>11</v>
      </c>
      <c r="E240" s="9" t="s">
        <v>112</v>
      </c>
      <c r="F240" s="8"/>
      <c r="G240" s="10">
        <f>G241+G243</f>
        <v>1388.9</v>
      </c>
      <c r="H240" s="53">
        <f t="shared" ref="H240:M240" si="109">H241+H243</f>
        <v>0</v>
      </c>
      <c r="I240" s="53">
        <f t="shared" si="109"/>
        <v>0</v>
      </c>
      <c r="J240" s="53">
        <f t="shared" si="109"/>
        <v>0</v>
      </c>
      <c r="K240" s="53">
        <f t="shared" si="109"/>
        <v>0</v>
      </c>
      <c r="L240" s="53">
        <f t="shared" si="109"/>
        <v>666.7</v>
      </c>
      <c r="M240" s="53">
        <f t="shared" si="109"/>
        <v>666.7</v>
      </c>
    </row>
    <row r="241" spans="1:13" ht="51.75" thickBot="1" x14ac:dyDescent="0.3">
      <c r="A241" s="19" t="s">
        <v>521</v>
      </c>
      <c r="B241" s="54" t="s">
        <v>622</v>
      </c>
      <c r="C241" s="133"/>
      <c r="D241" s="56"/>
      <c r="E241" s="56"/>
      <c r="F241" s="54"/>
      <c r="G241" s="53">
        <f>G242</f>
        <v>388.9</v>
      </c>
      <c r="H241" s="53"/>
      <c r="I241" s="53"/>
      <c r="J241" s="53"/>
      <c r="K241" s="53"/>
      <c r="L241" s="53">
        <f>L242</f>
        <v>0</v>
      </c>
      <c r="M241" s="53">
        <f>M242</f>
        <v>0</v>
      </c>
    </row>
    <row r="242" spans="1:13" ht="26.25" thickBot="1" x14ac:dyDescent="0.3">
      <c r="A242" s="19" t="s">
        <v>26</v>
      </c>
      <c r="B242" s="54" t="s">
        <v>622</v>
      </c>
      <c r="C242" s="133">
        <v>148</v>
      </c>
      <c r="D242" s="56">
        <v>11</v>
      </c>
      <c r="E242" s="56" t="s">
        <v>112</v>
      </c>
      <c r="F242" s="54">
        <v>610</v>
      </c>
      <c r="G242" s="53">
        <v>388.9</v>
      </c>
      <c r="H242" s="53"/>
      <c r="I242" s="53"/>
      <c r="J242" s="53"/>
      <c r="K242" s="53"/>
      <c r="L242" s="53">
        <v>0</v>
      </c>
      <c r="M242" s="53">
        <v>0</v>
      </c>
    </row>
    <row r="243" spans="1:13" ht="68.45" customHeight="1" thickBot="1" x14ac:dyDescent="0.3">
      <c r="A243" s="16" t="s">
        <v>229</v>
      </c>
      <c r="B243" s="8" t="s">
        <v>349</v>
      </c>
      <c r="C243" s="30">
        <v>148</v>
      </c>
      <c r="D243" s="9">
        <v>11</v>
      </c>
      <c r="E243" s="9" t="s">
        <v>112</v>
      </c>
      <c r="F243" s="8"/>
      <c r="G243" s="10">
        <f>G244</f>
        <v>1000</v>
      </c>
      <c r="H243" s="10">
        <f t="shared" ref="H243:M243" si="110">H244</f>
        <v>0</v>
      </c>
      <c r="I243" s="10">
        <f t="shared" si="110"/>
        <v>0</v>
      </c>
      <c r="J243" s="10">
        <f t="shared" si="110"/>
        <v>0</v>
      </c>
      <c r="K243" s="10">
        <f t="shared" si="110"/>
        <v>0</v>
      </c>
      <c r="L243" s="10">
        <f t="shared" si="110"/>
        <v>666.7</v>
      </c>
      <c r="M243" s="10">
        <f t="shared" si="110"/>
        <v>666.7</v>
      </c>
    </row>
    <row r="244" spans="1:13" ht="26.25" thickBot="1" x14ac:dyDescent="0.3">
      <c r="A244" s="16" t="s">
        <v>26</v>
      </c>
      <c r="B244" s="8" t="s">
        <v>349</v>
      </c>
      <c r="C244" s="30">
        <v>148</v>
      </c>
      <c r="D244" s="9">
        <v>11</v>
      </c>
      <c r="E244" s="9" t="s">
        <v>112</v>
      </c>
      <c r="F244" s="8">
        <v>610</v>
      </c>
      <c r="G244" s="10">
        <v>1000</v>
      </c>
      <c r="H244" s="10"/>
      <c r="I244" s="10">
        <v>0</v>
      </c>
      <c r="J244" s="10"/>
      <c r="K244" s="10"/>
      <c r="L244" s="10">
        <v>666.7</v>
      </c>
      <c r="M244" s="10">
        <v>666.7</v>
      </c>
    </row>
    <row r="245" spans="1:13" ht="102.75" thickBot="1" x14ac:dyDescent="0.3">
      <c r="A245" s="89" t="s">
        <v>519</v>
      </c>
      <c r="B245" s="54" t="s">
        <v>518</v>
      </c>
      <c r="C245" s="75">
        <v>148</v>
      </c>
      <c r="D245" s="56" t="s">
        <v>378</v>
      </c>
      <c r="E245" s="56" t="s">
        <v>112</v>
      </c>
      <c r="F245" s="54"/>
      <c r="G245" s="53">
        <f>G246</f>
        <v>14660.9</v>
      </c>
      <c r="H245" s="53">
        <f t="shared" ref="H245:M245" si="111">H246</f>
        <v>0</v>
      </c>
      <c r="I245" s="53">
        <f t="shared" si="111"/>
        <v>0</v>
      </c>
      <c r="J245" s="53">
        <f t="shared" si="111"/>
        <v>0</v>
      </c>
      <c r="K245" s="53">
        <f t="shared" si="111"/>
        <v>0</v>
      </c>
      <c r="L245" s="53">
        <f t="shared" si="111"/>
        <v>0</v>
      </c>
      <c r="M245" s="53">
        <f t="shared" si="111"/>
        <v>0</v>
      </c>
    </row>
    <row r="246" spans="1:13" ht="90" thickBot="1" x14ac:dyDescent="0.3">
      <c r="A246" s="89" t="s">
        <v>520</v>
      </c>
      <c r="B246" s="54" t="s">
        <v>517</v>
      </c>
      <c r="C246" s="75">
        <v>148</v>
      </c>
      <c r="D246" s="56" t="s">
        <v>378</v>
      </c>
      <c r="E246" s="56" t="s">
        <v>112</v>
      </c>
      <c r="F246" s="54"/>
      <c r="G246" s="53">
        <f>G247</f>
        <v>14660.9</v>
      </c>
      <c r="H246" s="53">
        <f t="shared" ref="H246:L246" si="112">H247</f>
        <v>0</v>
      </c>
      <c r="I246" s="53">
        <f t="shared" si="112"/>
        <v>0</v>
      </c>
      <c r="J246" s="53">
        <f t="shared" si="112"/>
        <v>0</v>
      </c>
      <c r="K246" s="53">
        <f t="shared" si="112"/>
        <v>0</v>
      </c>
      <c r="L246" s="53">
        <f t="shared" si="112"/>
        <v>0</v>
      </c>
      <c r="M246" s="53">
        <f>M247</f>
        <v>0</v>
      </c>
    </row>
    <row r="247" spans="1:13" ht="26.25" thickBot="1" x14ac:dyDescent="0.3">
      <c r="A247" s="55" t="s">
        <v>26</v>
      </c>
      <c r="B247" s="54" t="s">
        <v>517</v>
      </c>
      <c r="C247" s="75">
        <v>148</v>
      </c>
      <c r="D247" s="56" t="s">
        <v>378</v>
      </c>
      <c r="E247" s="56" t="s">
        <v>112</v>
      </c>
      <c r="F247" s="54">
        <v>610</v>
      </c>
      <c r="G247" s="53">
        <v>14660.9</v>
      </c>
      <c r="H247" s="53"/>
      <c r="I247" s="53"/>
      <c r="J247" s="53"/>
      <c r="K247" s="53"/>
      <c r="L247" s="53">
        <v>0</v>
      </c>
      <c r="M247" s="53">
        <v>0</v>
      </c>
    </row>
    <row r="248" spans="1:13" ht="51.75" thickBot="1" x14ac:dyDescent="0.3">
      <c r="A248" s="55" t="s">
        <v>569</v>
      </c>
      <c r="B248" s="54" t="s">
        <v>570</v>
      </c>
      <c r="C248" s="123">
        <v>148</v>
      </c>
      <c r="D248" s="56" t="s">
        <v>378</v>
      </c>
      <c r="E248" s="56" t="s">
        <v>112</v>
      </c>
      <c r="F248" s="54"/>
      <c r="G248" s="53">
        <f>G249</f>
        <v>595.9</v>
      </c>
      <c r="H248" s="53"/>
      <c r="I248" s="53"/>
      <c r="J248" s="53"/>
      <c r="K248" s="53"/>
      <c r="L248" s="53">
        <f>L249</f>
        <v>231.7</v>
      </c>
      <c r="M248" s="53">
        <f>M249</f>
        <v>231.7</v>
      </c>
    </row>
    <row r="249" spans="1:13" ht="51.75" thickBot="1" x14ac:dyDescent="0.3">
      <c r="A249" s="55" t="s">
        <v>569</v>
      </c>
      <c r="B249" s="54" t="s">
        <v>571</v>
      </c>
      <c r="C249" s="123">
        <v>148</v>
      </c>
      <c r="D249" s="56" t="s">
        <v>378</v>
      </c>
      <c r="E249" s="56" t="s">
        <v>112</v>
      </c>
      <c r="F249" s="54"/>
      <c r="G249" s="53">
        <f>G250</f>
        <v>595.9</v>
      </c>
      <c r="H249" s="53"/>
      <c r="I249" s="53"/>
      <c r="J249" s="53"/>
      <c r="K249" s="53"/>
      <c r="L249" s="53">
        <f>L250</f>
        <v>231.7</v>
      </c>
      <c r="M249" s="53">
        <f>M250</f>
        <v>231.7</v>
      </c>
    </row>
    <row r="250" spans="1:13" ht="26.25" thickBot="1" x14ac:dyDescent="0.3">
      <c r="A250" s="122" t="s">
        <v>26</v>
      </c>
      <c r="B250" s="54" t="s">
        <v>571</v>
      </c>
      <c r="C250" s="123">
        <v>148</v>
      </c>
      <c r="D250" s="56" t="s">
        <v>378</v>
      </c>
      <c r="E250" s="56" t="s">
        <v>112</v>
      </c>
      <c r="F250" s="54">
        <v>610</v>
      </c>
      <c r="G250" s="53">
        <v>595.9</v>
      </c>
      <c r="H250" s="53"/>
      <c r="I250" s="53"/>
      <c r="J250" s="53"/>
      <c r="K250" s="53"/>
      <c r="L250" s="53">
        <v>231.7</v>
      </c>
      <c r="M250" s="53">
        <v>231.7</v>
      </c>
    </row>
    <row r="251" spans="1:13" ht="90" thickBot="1" x14ac:dyDescent="0.3">
      <c r="A251" s="15" t="s">
        <v>234</v>
      </c>
      <c r="B251" s="5" t="s">
        <v>251</v>
      </c>
      <c r="C251" s="34"/>
      <c r="D251" s="11"/>
      <c r="E251" s="11"/>
      <c r="F251" s="8"/>
      <c r="G251" s="148">
        <f t="shared" ref="G251:M251" si="113">G252+G276</f>
        <v>113371.1</v>
      </c>
      <c r="H251" s="148">
        <f t="shared" si="113"/>
        <v>0</v>
      </c>
      <c r="I251" s="148">
        <f t="shared" si="113"/>
        <v>9691.5</v>
      </c>
      <c r="J251" s="148">
        <f t="shared" si="113"/>
        <v>1576.7</v>
      </c>
      <c r="K251" s="148">
        <f t="shared" si="113"/>
        <v>0</v>
      </c>
      <c r="L251" s="148">
        <f t="shared" si="113"/>
        <v>10657</v>
      </c>
      <c r="M251" s="148">
        <f t="shared" si="113"/>
        <v>11070</v>
      </c>
    </row>
    <row r="252" spans="1:13" ht="51.75" thickBot="1" x14ac:dyDescent="0.3">
      <c r="A252" s="19" t="s">
        <v>235</v>
      </c>
      <c r="B252" s="21" t="s">
        <v>238</v>
      </c>
      <c r="C252" s="30">
        <v>148</v>
      </c>
      <c r="D252" s="9" t="s">
        <v>106</v>
      </c>
      <c r="E252" s="9" t="s">
        <v>113</v>
      </c>
      <c r="F252" s="8"/>
      <c r="G252" s="158">
        <f t="shared" ref="G252:M252" si="114">G253+G259+G264+G267+G270+G273</f>
        <v>112141.5</v>
      </c>
      <c r="H252" s="158">
        <f t="shared" si="114"/>
        <v>0</v>
      </c>
      <c r="I252" s="158">
        <f t="shared" si="114"/>
        <v>9691.5</v>
      </c>
      <c r="J252" s="158">
        <f t="shared" si="114"/>
        <v>0</v>
      </c>
      <c r="K252" s="158">
        <f t="shared" si="114"/>
        <v>0</v>
      </c>
      <c r="L252" s="158">
        <f t="shared" si="114"/>
        <v>9429.7000000000007</v>
      </c>
      <c r="M252" s="158">
        <f t="shared" si="114"/>
        <v>9842.7000000000007</v>
      </c>
    </row>
    <row r="253" spans="1:13" ht="64.5" thickBot="1" x14ac:dyDescent="0.3">
      <c r="A253" s="19" t="s">
        <v>236</v>
      </c>
      <c r="B253" s="21" t="s">
        <v>239</v>
      </c>
      <c r="C253" s="30">
        <v>148</v>
      </c>
      <c r="D253" s="9" t="s">
        <v>106</v>
      </c>
      <c r="E253" s="9" t="s">
        <v>113</v>
      </c>
      <c r="F253" s="8"/>
      <c r="G253" s="157">
        <f>G254+G257</f>
        <v>16308.3</v>
      </c>
      <c r="H253" s="157">
        <f t="shared" ref="H253:M253" si="115">H254+H257</f>
        <v>0</v>
      </c>
      <c r="I253" s="157">
        <f t="shared" si="115"/>
        <v>8597.2000000000007</v>
      </c>
      <c r="J253" s="157">
        <f t="shared" si="115"/>
        <v>0</v>
      </c>
      <c r="K253" s="157">
        <f t="shared" si="115"/>
        <v>0</v>
      </c>
      <c r="L253" s="157">
        <f t="shared" si="115"/>
        <v>7991.7</v>
      </c>
      <c r="M253" s="157">
        <f t="shared" si="115"/>
        <v>8244.7000000000007</v>
      </c>
    </row>
    <row r="254" spans="1:13" ht="51.75" thickBot="1" x14ac:dyDescent="0.3">
      <c r="A254" s="19" t="s">
        <v>66</v>
      </c>
      <c r="B254" s="21" t="s">
        <v>240</v>
      </c>
      <c r="C254" s="30"/>
      <c r="D254" s="9" t="s">
        <v>106</v>
      </c>
      <c r="E254" s="9" t="s">
        <v>113</v>
      </c>
      <c r="F254" s="8"/>
      <c r="G254" s="157">
        <f>G255+G256</f>
        <v>10903.6</v>
      </c>
      <c r="H254" s="157">
        <f t="shared" ref="H254:M254" si="116">H255+H256</f>
        <v>0</v>
      </c>
      <c r="I254" s="157">
        <f t="shared" si="116"/>
        <v>8597.2000000000007</v>
      </c>
      <c r="J254" s="157">
        <f t="shared" si="116"/>
        <v>0</v>
      </c>
      <c r="K254" s="157">
        <f t="shared" si="116"/>
        <v>0</v>
      </c>
      <c r="L254" s="157">
        <f t="shared" si="116"/>
        <v>7991.7</v>
      </c>
      <c r="M254" s="157">
        <f t="shared" si="116"/>
        <v>8244.7000000000007</v>
      </c>
    </row>
    <row r="255" spans="1:13" ht="51.75" thickBot="1" x14ac:dyDescent="0.3">
      <c r="A255" s="19" t="s">
        <v>12</v>
      </c>
      <c r="B255" s="21" t="s">
        <v>240</v>
      </c>
      <c r="C255" s="30">
        <v>148</v>
      </c>
      <c r="D255" s="9" t="s">
        <v>106</v>
      </c>
      <c r="E255" s="9" t="s">
        <v>113</v>
      </c>
      <c r="F255" s="8">
        <v>240</v>
      </c>
      <c r="G255" s="157">
        <v>10453.6</v>
      </c>
      <c r="H255" s="157"/>
      <c r="I255" s="157">
        <v>4298.6000000000004</v>
      </c>
      <c r="J255" s="157"/>
      <c r="K255" s="157"/>
      <c r="L255" s="157">
        <v>7541.7</v>
      </c>
      <c r="M255" s="157">
        <v>7794.7</v>
      </c>
    </row>
    <row r="256" spans="1:13" ht="51.75" thickBot="1" x14ac:dyDescent="0.3">
      <c r="A256" s="19" t="s">
        <v>12</v>
      </c>
      <c r="B256" s="21" t="s">
        <v>240</v>
      </c>
      <c r="C256" s="30">
        <v>153</v>
      </c>
      <c r="D256" s="21" t="s">
        <v>106</v>
      </c>
      <c r="E256" s="21" t="s">
        <v>113</v>
      </c>
      <c r="F256" s="20">
        <v>240</v>
      </c>
      <c r="G256" s="22">
        <v>450</v>
      </c>
      <c r="H256" s="22"/>
      <c r="I256" s="22">
        <v>4298.6000000000004</v>
      </c>
      <c r="J256" s="22"/>
      <c r="K256" s="22"/>
      <c r="L256" s="22">
        <v>450</v>
      </c>
      <c r="M256" s="22">
        <v>450</v>
      </c>
    </row>
    <row r="257" spans="1:13" ht="39" thickBot="1" x14ac:dyDescent="0.3">
      <c r="A257" s="19" t="s">
        <v>535</v>
      </c>
      <c r="B257" s="56" t="s">
        <v>534</v>
      </c>
      <c r="C257" s="104">
        <v>148</v>
      </c>
      <c r="D257" s="56" t="s">
        <v>106</v>
      </c>
      <c r="E257" s="56" t="s">
        <v>113</v>
      </c>
      <c r="F257" s="54"/>
      <c r="G257" s="53">
        <f>G258</f>
        <v>5404.7</v>
      </c>
      <c r="H257" s="53">
        <f t="shared" ref="H257:M257" si="117">H258</f>
        <v>0</v>
      </c>
      <c r="I257" s="53">
        <f t="shared" si="117"/>
        <v>0</v>
      </c>
      <c r="J257" s="53">
        <f t="shared" si="117"/>
        <v>0</v>
      </c>
      <c r="K257" s="53">
        <f t="shared" si="117"/>
        <v>0</v>
      </c>
      <c r="L257" s="53">
        <f t="shared" si="117"/>
        <v>0</v>
      </c>
      <c r="M257" s="53">
        <f t="shared" si="117"/>
        <v>0</v>
      </c>
    </row>
    <row r="258" spans="1:13" ht="51.75" thickBot="1" x14ac:dyDescent="0.3">
      <c r="A258" s="19" t="s">
        <v>12</v>
      </c>
      <c r="B258" s="56" t="s">
        <v>534</v>
      </c>
      <c r="C258" s="104">
        <v>148</v>
      </c>
      <c r="D258" s="56" t="s">
        <v>106</v>
      </c>
      <c r="E258" s="56" t="s">
        <v>113</v>
      </c>
      <c r="F258" s="54">
        <v>240</v>
      </c>
      <c r="G258" s="53">
        <v>5404.7</v>
      </c>
      <c r="H258" s="53"/>
      <c r="I258" s="53"/>
      <c r="J258" s="53"/>
      <c r="K258" s="53"/>
      <c r="L258" s="53">
        <v>0</v>
      </c>
      <c r="M258" s="53">
        <v>0</v>
      </c>
    </row>
    <row r="259" spans="1:13" ht="64.5" thickBot="1" x14ac:dyDescent="0.3">
      <c r="A259" s="19" t="s">
        <v>67</v>
      </c>
      <c r="B259" s="21" t="s">
        <v>241</v>
      </c>
      <c r="C259" s="30">
        <v>148</v>
      </c>
      <c r="D259" s="9" t="s">
        <v>106</v>
      </c>
      <c r="E259" s="9" t="s">
        <v>113</v>
      </c>
      <c r="F259" s="8"/>
      <c r="G259" s="10">
        <f>G260+G262</f>
        <v>94163.199999999997</v>
      </c>
      <c r="H259" s="53">
        <f t="shared" ref="H259:M259" si="118">H260+H262</f>
        <v>0</v>
      </c>
      <c r="I259" s="53">
        <f t="shared" si="118"/>
        <v>354.3</v>
      </c>
      <c r="J259" s="53">
        <f t="shared" si="118"/>
        <v>0</v>
      </c>
      <c r="K259" s="53">
        <f t="shared" si="118"/>
        <v>0</v>
      </c>
      <c r="L259" s="53">
        <f t="shared" si="118"/>
        <v>328</v>
      </c>
      <c r="M259" s="53">
        <f t="shared" si="118"/>
        <v>328</v>
      </c>
    </row>
    <row r="260" spans="1:13" ht="51" customHeight="1" thickBot="1" x14ac:dyDescent="0.3">
      <c r="A260" s="19" t="s">
        <v>575</v>
      </c>
      <c r="B260" s="56" t="s">
        <v>576</v>
      </c>
      <c r="C260" s="123">
        <v>148</v>
      </c>
      <c r="D260" s="56" t="s">
        <v>106</v>
      </c>
      <c r="E260" s="56" t="s">
        <v>113</v>
      </c>
      <c r="F260" s="54"/>
      <c r="G260" s="53">
        <f>G261</f>
        <v>93835.199999999997</v>
      </c>
      <c r="H260" s="53"/>
      <c r="I260" s="53"/>
      <c r="J260" s="53"/>
      <c r="K260" s="53"/>
      <c r="L260" s="53">
        <f>L261</f>
        <v>0</v>
      </c>
      <c r="M260" s="53">
        <f>M261</f>
        <v>0</v>
      </c>
    </row>
    <row r="261" spans="1:13" ht="39" customHeight="1" thickBot="1" x14ac:dyDescent="0.3">
      <c r="A261" s="19" t="s">
        <v>12</v>
      </c>
      <c r="B261" s="56" t="s">
        <v>576</v>
      </c>
      <c r="C261" s="123">
        <v>148</v>
      </c>
      <c r="D261" s="56" t="s">
        <v>106</v>
      </c>
      <c r="E261" s="56" t="s">
        <v>113</v>
      </c>
      <c r="F261" s="54">
        <v>240</v>
      </c>
      <c r="G261" s="53">
        <v>93835.199999999997</v>
      </c>
      <c r="H261" s="53"/>
      <c r="I261" s="53"/>
      <c r="J261" s="53"/>
      <c r="K261" s="53"/>
      <c r="L261" s="53">
        <v>0</v>
      </c>
      <c r="M261" s="53">
        <v>0</v>
      </c>
    </row>
    <row r="262" spans="1:13" ht="102.75" thickBot="1" x14ac:dyDescent="0.3">
      <c r="A262" s="19" t="s">
        <v>68</v>
      </c>
      <c r="B262" s="21" t="s">
        <v>242</v>
      </c>
      <c r="C262" s="30">
        <v>148</v>
      </c>
      <c r="D262" s="9" t="s">
        <v>106</v>
      </c>
      <c r="E262" s="9" t="s">
        <v>113</v>
      </c>
      <c r="F262" s="8"/>
      <c r="G262" s="10">
        <f>G263</f>
        <v>328</v>
      </c>
      <c r="H262" s="10">
        <f t="shared" ref="H262:M262" si="119">H263</f>
        <v>0</v>
      </c>
      <c r="I262" s="10">
        <f t="shared" si="119"/>
        <v>354.3</v>
      </c>
      <c r="J262" s="10">
        <f t="shared" si="119"/>
        <v>0</v>
      </c>
      <c r="K262" s="10">
        <f t="shared" si="119"/>
        <v>0</v>
      </c>
      <c r="L262" s="10">
        <f t="shared" si="119"/>
        <v>328</v>
      </c>
      <c r="M262" s="10">
        <f t="shared" si="119"/>
        <v>328</v>
      </c>
    </row>
    <row r="263" spans="1:13" ht="51.75" thickBot="1" x14ac:dyDescent="0.3">
      <c r="A263" s="19" t="s">
        <v>4</v>
      </c>
      <c r="B263" s="21" t="s">
        <v>242</v>
      </c>
      <c r="C263" s="30">
        <v>148</v>
      </c>
      <c r="D263" s="9" t="s">
        <v>106</v>
      </c>
      <c r="E263" s="9" t="s">
        <v>113</v>
      </c>
      <c r="F263" s="8">
        <v>240</v>
      </c>
      <c r="G263" s="10">
        <v>328</v>
      </c>
      <c r="H263" s="10"/>
      <c r="I263" s="10">
        <v>354.3</v>
      </c>
      <c r="J263" s="10"/>
      <c r="K263" s="10"/>
      <c r="L263" s="10">
        <v>328</v>
      </c>
      <c r="M263" s="10">
        <v>328</v>
      </c>
    </row>
    <row r="264" spans="1:13" ht="39" thickBot="1" x14ac:dyDescent="0.3">
      <c r="A264" s="19" t="s">
        <v>69</v>
      </c>
      <c r="B264" s="21" t="s">
        <v>243</v>
      </c>
      <c r="C264" s="30">
        <v>148</v>
      </c>
      <c r="D264" s="9" t="s">
        <v>106</v>
      </c>
      <c r="E264" s="9" t="s">
        <v>113</v>
      </c>
      <c r="F264" s="8"/>
      <c r="G264" s="10">
        <f>G265</f>
        <v>0</v>
      </c>
      <c r="H264" s="10">
        <f t="shared" ref="H264:M265" si="120">H265</f>
        <v>0</v>
      </c>
      <c r="I264" s="10">
        <f t="shared" si="120"/>
        <v>150</v>
      </c>
      <c r="J264" s="10">
        <f t="shared" si="120"/>
        <v>0</v>
      </c>
      <c r="K264" s="10">
        <f t="shared" si="120"/>
        <v>0</v>
      </c>
      <c r="L264" s="10">
        <f t="shared" si="120"/>
        <v>250</v>
      </c>
      <c r="M264" s="10">
        <f t="shared" si="120"/>
        <v>300</v>
      </c>
    </row>
    <row r="265" spans="1:13" ht="77.25" thickBot="1" x14ac:dyDescent="0.3">
      <c r="A265" s="19" t="s">
        <v>70</v>
      </c>
      <c r="B265" s="21" t="s">
        <v>244</v>
      </c>
      <c r="C265" s="30">
        <v>148</v>
      </c>
      <c r="D265" s="9" t="s">
        <v>106</v>
      </c>
      <c r="E265" s="9" t="s">
        <v>113</v>
      </c>
      <c r="F265" s="8"/>
      <c r="G265" s="10">
        <f>G266</f>
        <v>0</v>
      </c>
      <c r="H265" s="10">
        <f t="shared" si="120"/>
        <v>0</v>
      </c>
      <c r="I265" s="10">
        <f t="shared" si="120"/>
        <v>150</v>
      </c>
      <c r="J265" s="10">
        <f t="shared" si="120"/>
        <v>0</v>
      </c>
      <c r="K265" s="10">
        <f t="shared" si="120"/>
        <v>0</v>
      </c>
      <c r="L265" s="10">
        <f t="shared" si="120"/>
        <v>250</v>
      </c>
      <c r="M265" s="10">
        <f t="shared" si="120"/>
        <v>300</v>
      </c>
    </row>
    <row r="266" spans="1:13" ht="51.75" thickBot="1" x14ac:dyDescent="0.3">
      <c r="A266" s="19" t="s">
        <v>3</v>
      </c>
      <c r="B266" s="21" t="s">
        <v>244</v>
      </c>
      <c r="C266" s="30">
        <v>148</v>
      </c>
      <c r="D266" s="9" t="s">
        <v>106</v>
      </c>
      <c r="E266" s="9" t="s">
        <v>113</v>
      </c>
      <c r="F266" s="8">
        <v>240</v>
      </c>
      <c r="G266" s="10">
        <v>0</v>
      </c>
      <c r="H266" s="10"/>
      <c r="I266" s="10">
        <v>150</v>
      </c>
      <c r="J266" s="10"/>
      <c r="K266" s="10"/>
      <c r="L266" s="10">
        <v>250</v>
      </c>
      <c r="M266" s="10">
        <v>300</v>
      </c>
    </row>
    <row r="267" spans="1:13" ht="77.25" thickBot="1" x14ac:dyDescent="0.3">
      <c r="A267" s="19" t="s">
        <v>71</v>
      </c>
      <c r="B267" s="21" t="s">
        <v>245</v>
      </c>
      <c r="C267" s="30">
        <v>148</v>
      </c>
      <c r="D267" s="9" t="s">
        <v>106</v>
      </c>
      <c r="E267" s="9" t="s">
        <v>113</v>
      </c>
      <c r="F267" s="8"/>
      <c r="G267" s="10">
        <f>G268</f>
        <v>0</v>
      </c>
      <c r="H267" s="10">
        <f t="shared" ref="H267:M268" si="121">H268</f>
        <v>0</v>
      </c>
      <c r="I267" s="10">
        <f t="shared" si="121"/>
        <v>120</v>
      </c>
      <c r="J267" s="10">
        <f t="shared" si="121"/>
        <v>0</v>
      </c>
      <c r="K267" s="10">
        <f t="shared" si="121"/>
        <v>0</v>
      </c>
      <c r="L267" s="10">
        <f t="shared" si="121"/>
        <v>200</v>
      </c>
      <c r="M267" s="10">
        <f t="shared" si="121"/>
        <v>250</v>
      </c>
    </row>
    <row r="268" spans="1:13" ht="26.25" thickBot="1" x14ac:dyDescent="0.3">
      <c r="A268" s="19" t="s">
        <v>72</v>
      </c>
      <c r="B268" s="21" t="s">
        <v>246</v>
      </c>
      <c r="C268" s="30">
        <v>148</v>
      </c>
      <c r="D268" s="9" t="s">
        <v>106</v>
      </c>
      <c r="E268" s="9" t="s">
        <v>113</v>
      </c>
      <c r="F268" s="8"/>
      <c r="G268" s="10">
        <f>G269</f>
        <v>0</v>
      </c>
      <c r="H268" s="10">
        <f t="shared" si="121"/>
        <v>0</v>
      </c>
      <c r="I268" s="10">
        <f t="shared" si="121"/>
        <v>120</v>
      </c>
      <c r="J268" s="10">
        <f t="shared" si="121"/>
        <v>0</v>
      </c>
      <c r="K268" s="10">
        <f t="shared" si="121"/>
        <v>0</v>
      </c>
      <c r="L268" s="10">
        <f t="shared" si="121"/>
        <v>200</v>
      </c>
      <c r="M268" s="10">
        <f t="shared" si="121"/>
        <v>250</v>
      </c>
    </row>
    <row r="269" spans="1:13" ht="51.75" thickBot="1" x14ac:dyDescent="0.3">
      <c r="A269" s="19" t="s">
        <v>3</v>
      </c>
      <c r="B269" s="21" t="s">
        <v>246</v>
      </c>
      <c r="C269" s="30">
        <v>148</v>
      </c>
      <c r="D269" s="9" t="s">
        <v>106</v>
      </c>
      <c r="E269" s="9" t="s">
        <v>113</v>
      </c>
      <c r="F269" s="8">
        <v>240</v>
      </c>
      <c r="G269" s="10">
        <v>0</v>
      </c>
      <c r="H269" s="10"/>
      <c r="I269" s="10">
        <v>120</v>
      </c>
      <c r="J269" s="10"/>
      <c r="K269" s="10"/>
      <c r="L269" s="10">
        <v>200</v>
      </c>
      <c r="M269" s="10">
        <v>250</v>
      </c>
    </row>
    <row r="270" spans="1:13" ht="39" thickBot="1" x14ac:dyDescent="0.3">
      <c r="A270" s="19" t="s">
        <v>73</v>
      </c>
      <c r="B270" s="21" t="s">
        <v>247</v>
      </c>
      <c r="C270" s="30">
        <v>148</v>
      </c>
      <c r="D270" s="9" t="s">
        <v>106</v>
      </c>
      <c r="E270" s="9" t="s">
        <v>113</v>
      </c>
      <c r="F270" s="8"/>
      <c r="G270" s="10">
        <f>G271</f>
        <v>0</v>
      </c>
      <c r="H270" s="10">
        <f t="shared" ref="H270:M271" si="122">H271</f>
        <v>0</v>
      </c>
      <c r="I270" s="10">
        <f t="shared" si="122"/>
        <v>100</v>
      </c>
      <c r="J270" s="10">
        <f t="shared" si="122"/>
        <v>0</v>
      </c>
      <c r="K270" s="10">
        <f t="shared" si="122"/>
        <v>0</v>
      </c>
      <c r="L270" s="10">
        <f t="shared" si="122"/>
        <v>170</v>
      </c>
      <c r="M270" s="10">
        <f t="shared" si="122"/>
        <v>200</v>
      </c>
    </row>
    <row r="271" spans="1:13" ht="51.75" thickBot="1" x14ac:dyDescent="0.3">
      <c r="A271" s="19" t="s">
        <v>237</v>
      </c>
      <c r="B271" s="21" t="s">
        <v>248</v>
      </c>
      <c r="C271" s="30">
        <v>148</v>
      </c>
      <c r="D271" s="9" t="s">
        <v>106</v>
      </c>
      <c r="E271" s="9" t="s">
        <v>113</v>
      </c>
      <c r="F271" s="8"/>
      <c r="G271" s="10">
        <f>G272</f>
        <v>0</v>
      </c>
      <c r="H271" s="10">
        <f t="shared" si="122"/>
        <v>0</v>
      </c>
      <c r="I271" s="10">
        <f t="shared" si="122"/>
        <v>100</v>
      </c>
      <c r="J271" s="10">
        <f t="shared" si="122"/>
        <v>0</v>
      </c>
      <c r="K271" s="10">
        <f t="shared" si="122"/>
        <v>0</v>
      </c>
      <c r="L271" s="10">
        <f t="shared" si="122"/>
        <v>170</v>
      </c>
      <c r="M271" s="10">
        <f t="shared" si="122"/>
        <v>200</v>
      </c>
    </row>
    <row r="272" spans="1:13" ht="51.75" thickBot="1" x14ac:dyDescent="0.3">
      <c r="A272" s="19" t="s">
        <v>3</v>
      </c>
      <c r="B272" s="21" t="s">
        <v>248</v>
      </c>
      <c r="C272" s="30">
        <v>148</v>
      </c>
      <c r="D272" s="9" t="s">
        <v>106</v>
      </c>
      <c r="E272" s="9" t="s">
        <v>113</v>
      </c>
      <c r="F272" s="8">
        <v>240</v>
      </c>
      <c r="G272" s="10">
        <v>0</v>
      </c>
      <c r="H272" s="10"/>
      <c r="I272" s="10">
        <v>100</v>
      </c>
      <c r="J272" s="10"/>
      <c r="K272" s="10"/>
      <c r="L272" s="10">
        <v>170</v>
      </c>
      <c r="M272" s="10">
        <v>200</v>
      </c>
    </row>
    <row r="273" spans="1:15" ht="39" thickBot="1" x14ac:dyDescent="0.3">
      <c r="A273" s="19" t="s">
        <v>74</v>
      </c>
      <c r="B273" s="21" t="s">
        <v>249</v>
      </c>
      <c r="C273" s="30">
        <v>148</v>
      </c>
      <c r="D273" s="9" t="s">
        <v>106</v>
      </c>
      <c r="E273" s="9" t="s">
        <v>113</v>
      </c>
      <c r="F273" s="8"/>
      <c r="G273" s="10">
        <f>G274</f>
        <v>1670</v>
      </c>
      <c r="H273" s="10">
        <f t="shared" ref="H273:M274" si="123">H274</f>
        <v>0</v>
      </c>
      <c r="I273" s="10">
        <f t="shared" si="123"/>
        <v>370</v>
      </c>
      <c r="J273" s="10">
        <f t="shared" si="123"/>
        <v>0</v>
      </c>
      <c r="K273" s="10">
        <f t="shared" si="123"/>
        <v>0</v>
      </c>
      <c r="L273" s="10">
        <f t="shared" si="123"/>
        <v>490</v>
      </c>
      <c r="M273" s="10">
        <f t="shared" si="123"/>
        <v>520</v>
      </c>
    </row>
    <row r="274" spans="1:15" ht="39" thickBot="1" x14ac:dyDescent="0.3">
      <c r="A274" s="19" t="s">
        <v>75</v>
      </c>
      <c r="B274" s="21" t="s">
        <v>250</v>
      </c>
      <c r="C274" s="30">
        <v>148</v>
      </c>
      <c r="D274" s="9" t="s">
        <v>106</v>
      </c>
      <c r="E274" s="9" t="s">
        <v>113</v>
      </c>
      <c r="F274" s="8"/>
      <c r="G274" s="10">
        <f>G275</f>
        <v>1670</v>
      </c>
      <c r="H274" s="10">
        <f t="shared" si="123"/>
        <v>0</v>
      </c>
      <c r="I274" s="10">
        <f t="shared" si="123"/>
        <v>370</v>
      </c>
      <c r="J274" s="10">
        <f t="shared" si="123"/>
        <v>0</v>
      </c>
      <c r="K274" s="10">
        <f t="shared" si="123"/>
        <v>0</v>
      </c>
      <c r="L274" s="10">
        <f t="shared" si="123"/>
        <v>490</v>
      </c>
      <c r="M274" s="10">
        <f t="shared" si="123"/>
        <v>520</v>
      </c>
    </row>
    <row r="275" spans="1:15" ht="51.75" thickBot="1" x14ac:dyDescent="0.3">
      <c r="A275" s="19" t="s">
        <v>4</v>
      </c>
      <c r="B275" s="21" t="s">
        <v>250</v>
      </c>
      <c r="C275" s="30">
        <v>148</v>
      </c>
      <c r="D275" s="9" t="s">
        <v>106</v>
      </c>
      <c r="E275" s="9" t="s">
        <v>113</v>
      </c>
      <c r="F275" s="8">
        <v>240</v>
      </c>
      <c r="G275" s="10">
        <v>1670</v>
      </c>
      <c r="H275" s="10"/>
      <c r="I275" s="10">
        <v>370</v>
      </c>
      <c r="J275" s="10"/>
      <c r="K275" s="10"/>
      <c r="L275" s="10">
        <v>490</v>
      </c>
      <c r="M275" s="10">
        <v>520</v>
      </c>
    </row>
    <row r="276" spans="1:15" ht="26.25" thickBot="1" x14ac:dyDescent="0.3">
      <c r="A276" s="19" t="s">
        <v>76</v>
      </c>
      <c r="B276" s="21" t="s">
        <v>252</v>
      </c>
      <c r="C276" s="30">
        <v>148</v>
      </c>
      <c r="D276" s="9" t="s">
        <v>106</v>
      </c>
      <c r="E276" s="9" t="s">
        <v>110</v>
      </c>
      <c r="F276" s="8"/>
      <c r="G276" s="10">
        <f>G277+G280</f>
        <v>1229.5999999999999</v>
      </c>
      <c r="H276" s="10">
        <f t="shared" ref="H276:M278" si="124">H277</f>
        <v>0</v>
      </c>
      <c r="I276" s="10">
        <f t="shared" si="124"/>
        <v>0</v>
      </c>
      <c r="J276" s="10">
        <f t="shared" si="124"/>
        <v>1576.7</v>
      </c>
      <c r="K276" s="10">
        <f t="shared" si="124"/>
        <v>0</v>
      </c>
      <c r="L276" s="10">
        <f t="shared" si="124"/>
        <v>1227.3</v>
      </c>
      <c r="M276" s="10">
        <f t="shared" si="124"/>
        <v>1227.3</v>
      </c>
    </row>
    <row r="277" spans="1:15" ht="166.5" thickBot="1" x14ac:dyDescent="0.3">
      <c r="A277" s="19" t="s">
        <v>255</v>
      </c>
      <c r="B277" s="21" t="s">
        <v>253</v>
      </c>
      <c r="C277" s="30">
        <v>148</v>
      </c>
      <c r="D277" s="9" t="s">
        <v>106</v>
      </c>
      <c r="E277" s="9" t="s">
        <v>110</v>
      </c>
      <c r="F277" s="8"/>
      <c r="G277" s="10">
        <f>G278</f>
        <v>1226.5</v>
      </c>
      <c r="H277" s="10">
        <f t="shared" si="124"/>
        <v>0</v>
      </c>
      <c r="I277" s="10">
        <f t="shared" si="124"/>
        <v>0</v>
      </c>
      <c r="J277" s="10">
        <f t="shared" si="124"/>
        <v>1576.7</v>
      </c>
      <c r="K277" s="10">
        <f t="shared" si="124"/>
        <v>0</v>
      </c>
      <c r="L277" s="10">
        <f t="shared" si="124"/>
        <v>1227.3</v>
      </c>
      <c r="M277" s="10">
        <f t="shared" si="124"/>
        <v>1227.3</v>
      </c>
    </row>
    <row r="278" spans="1:15" ht="141" thickBot="1" x14ac:dyDescent="0.3">
      <c r="A278" s="35" t="s">
        <v>77</v>
      </c>
      <c r="B278" s="21" t="s">
        <v>254</v>
      </c>
      <c r="C278" s="30">
        <v>148</v>
      </c>
      <c r="D278" s="9" t="s">
        <v>106</v>
      </c>
      <c r="E278" s="9" t="s">
        <v>110</v>
      </c>
      <c r="F278" s="8"/>
      <c r="G278" s="10">
        <f>G279</f>
        <v>1226.5</v>
      </c>
      <c r="H278" s="10">
        <f t="shared" si="124"/>
        <v>0</v>
      </c>
      <c r="I278" s="10">
        <f t="shared" si="124"/>
        <v>0</v>
      </c>
      <c r="J278" s="10">
        <f t="shared" si="124"/>
        <v>1576.7</v>
      </c>
      <c r="K278" s="10">
        <f t="shared" si="124"/>
        <v>0</v>
      </c>
      <c r="L278" s="10">
        <f t="shared" si="124"/>
        <v>1227.3</v>
      </c>
      <c r="M278" s="10">
        <f t="shared" si="124"/>
        <v>1227.3</v>
      </c>
    </row>
    <row r="279" spans="1:15" ht="51.75" thickBot="1" x14ac:dyDescent="0.3">
      <c r="A279" s="19" t="s">
        <v>12</v>
      </c>
      <c r="B279" s="21" t="s">
        <v>254</v>
      </c>
      <c r="C279" s="30">
        <v>148</v>
      </c>
      <c r="D279" s="9" t="s">
        <v>106</v>
      </c>
      <c r="E279" s="9" t="s">
        <v>110</v>
      </c>
      <c r="F279" s="8">
        <v>240</v>
      </c>
      <c r="G279" s="32">
        <v>1226.5</v>
      </c>
      <c r="H279" s="32"/>
      <c r="I279" s="32"/>
      <c r="J279" s="32">
        <v>1576.7</v>
      </c>
      <c r="K279" s="32"/>
      <c r="L279" s="32">
        <v>1227.3</v>
      </c>
      <c r="M279" s="32">
        <v>1227.3</v>
      </c>
    </row>
    <row r="280" spans="1:15" ht="90" thickBot="1" x14ac:dyDescent="0.3">
      <c r="A280" s="19" t="s">
        <v>572</v>
      </c>
      <c r="B280" s="56" t="s">
        <v>573</v>
      </c>
      <c r="C280" s="123">
        <v>148</v>
      </c>
      <c r="D280" s="56" t="s">
        <v>106</v>
      </c>
      <c r="E280" s="56" t="s">
        <v>110</v>
      </c>
      <c r="F280" s="54"/>
      <c r="G280" s="125">
        <f>G281</f>
        <v>3.1</v>
      </c>
      <c r="H280" s="125"/>
      <c r="I280" s="125"/>
      <c r="J280" s="125"/>
      <c r="K280" s="125"/>
      <c r="L280" s="125">
        <f>L281</f>
        <v>0</v>
      </c>
      <c r="M280" s="125">
        <f>M281</f>
        <v>0</v>
      </c>
    </row>
    <row r="281" spans="1:15" ht="90" thickBot="1" x14ac:dyDescent="0.3">
      <c r="A281" s="19" t="s">
        <v>572</v>
      </c>
      <c r="B281" s="56" t="s">
        <v>574</v>
      </c>
      <c r="C281" s="123">
        <v>148</v>
      </c>
      <c r="D281" s="56" t="s">
        <v>106</v>
      </c>
      <c r="E281" s="56" t="s">
        <v>110</v>
      </c>
      <c r="F281" s="54"/>
      <c r="G281" s="125">
        <f>G282</f>
        <v>3.1</v>
      </c>
      <c r="H281" s="125"/>
      <c r="I281" s="125"/>
      <c r="J281" s="125"/>
      <c r="K281" s="125"/>
      <c r="L281" s="125">
        <f>L282</f>
        <v>0</v>
      </c>
      <c r="M281" s="125">
        <f>M282</f>
        <v>0</v>
      </c>
    </row>
    <row r="282" spans="1:15" ht="51.75" thickBot="1" x14ac:dyDescent="0.3">
      <c r="A282" s="19" t="s">
        <v>12</v>
      </c>
      <c r="B282" s="56" t="s">
        <v>574</v>
      </c>
      <c r="C282" s="123">
        <v>148</v>
      </c>
      <c r="D282" s="56" t="s">
        <v>106</v>
      </c>
      <c r="E282" s="56" t="s">
        <v>110</v>
      </c>
      <c r="F282" s="54">
        <v>240</v>
      </c>
      <c r="G282" s="125">
        <v>3.1</v>
      </c>
      <c r="H282" s="125"/>
      <c r="I282" s="125"/>
      <c r="J282" s="125"/>
      <c r="K282" s="125"/>
      <c r="L282" s="125">
        <v>0</v>
      </c>
      <c r="M282" s="125">
        <v>0</v>
      </c>
    </row>
    <row r="283" spans="1:15" ht="77.25" thickBot="1" x14ac:dyDescent="0.3">
      <c r="A283" s="15" t="s">
        <v>275</v>
      </c>
      <c r="B283" s="5" t="s">
        <v>276</v>
      </c>
      <c r="C283" s="5"/>
      <c r="D283" s="11"/>
      <c r="E283" s="11"/>
      <c r="F283" s="5"/>
      <c r="G283" s="159">
        <f t="shared" ref="G283:M283" si="125">G284+G291+G304</f>
        <v>20432.900000000001</v>
      </c>
      <c r="H283" s="159">
        <f t="shared" si="125"/>
        <v>7339.9</v>
      </c>
      <c r="I283" s="159">
        <f t="shared" si="125"/>
        <v>8938.9</v>
      </c>
      <c r="J283" s="159">
        <f t="shared" si="125"/>
        <v>1483.6</v>
      </c>
      <c r="K283" s="159">
        <f t="shared" si="125"/>
        <v>0</v>
      </c>
      <c r="L283" s="159">
        <f t="shared" si="125"/>
        <v>19246.800000000003</v>
      </c>
      <c r="M283" s="159">
        <f t="shared" si="125"/>
        <v>19166.800000000003</v>
      </c>
    </row>
    <row r="284" spans="1:15" ht="64.5" thickBot="1" x14ac:dyDescent="0.3">
      <c r="A284" s="16" t="s">
        <v>279</v>
      </c>
      <c r="B284" s="8" t="s">
        <v>277</v>
      </c>
      <c r="C284" s="8">
        <v>148</v>
      </c>
      <c r="D284" s="9"/>
      <c r="E284" s="9"/>
      <c r="F284" s="8"/>
      <c r="G284" s="157">
        <f>G285</f>
        <v>10697.2</v>
      </c>
      <c r="H284" s="157">
        <f t="shared" ref="H284:M284" si="126">H285</f>
        <v>0</v>
      </c>
      <c r="I284" s="157">
        <f t="shared" si="126"/>
        <v>8938.9</v>
      </c>
      <c r="J284" s="157">
        <f t="shared" si="126"/>
        <v>0</v>
      </c>
      <c r="K284" s="157">
        <f t="shared" si="126"/>
        <v>0</v>
      </c>
      <c r="L284" s="157">
        <f t="shared" si="126"/>
        <v>10212.9</v>
      </c>
      <c r="M284" s="157">
        <f t="shared" si="126"/>
        <v>10212.9</v>
      </c>
    </row>
    <row r="285" spans="1:15" ht="64.5" thickBot="1" x14ac:dyDescent="0.3">
      <c r="A285" s="16" t="s">
        <v>287</v>
      </c>
      <c r="B285" s="8" t="s">
        <v>278</v>
      </c>
      <c r="C285" s="20">
        <v>148</v>
      </c>
      <c r="D285" s="9" t="s">
        <v>107</v>
      </c>
      <c r="E285" s="9">
        <v>13</v>
      </c>
      <c r="F285" s="8"/>
      <c r="G285" s="157">
        <f t="shared" ref="G285:M285" si="127">G286+G289</f>
        <v>10697.2</v>
      </c>
      <c r="H285" s="157">
        <f t="shared" si="127"/>
        <v>0</v>
      </c>
      <c r="I285" s="157">
        <f t="shared" si="127"/>
        <v>8938.9</v>
      </c>
      <c r="J285" s="157">
        <f t="shared" si="127"/>
        <v>0</v>
      </c>
      <c r="K285" s="157">
        <f t="shared" si="127"/>
        <v>0</v>
      </c>
      <c r="L285" s="157">
        <f t="shared" si="127"/>
        <v>10212.9</v>
      </c>
      <c r="M285" s="157">
        <f t="shared" si="127"/>
        <v>10212.9</v>
      </c>
      <c r="N285" s="57"/>
      <c r="O285" s="58"/>
    </row>
    <row r="286" spans="1:15" ht="102.75" thickBot="1" x14ac:dyDescent="0.3">
      <c r="A286" s="18" t="s">
        <v>32</v>
      </c>
      <c r="B286" s="8" t="s">
        <v>280</v>
      </c>
      <c r="C286" s="20">
        <v>148</v>
      </c>
      <c r="D286" s="9" t="s">
        <v>107</v>
      </c>
      <c r="E286" s="9">
        <v>13</v>
      </c>
      <c r="F286" s="8"/>
      <c r="G286" s="157">
        <f>G287+G288</f>
        <v>7936.9</v>
      </c>
      <c r="H286" s="157">
        <f t="shared" ref="H286:M286" si="128">H287+H288</f>
        <v>0</v>
      </c>
      <c r="I286" s="157">
        <f t="shared" si="128"/>
        <v>6706.2999999999993</v>
      </c>
      <c r="J286" s="157">
        <f t="shared" si="128"/>
        <v>0</v>
      </c>
      <c r="K286" s="157">
        <f t="shared" si="128"/>
        <v>0</v>
      </c>
      <c r="L286" s="157">
        <f t="shared" si="128"/>
        <v>7891</v>
      </c>
      <c r="M286" s="157">
        <f t="shared" si="128"/>
        <v>7891</v>
      </c>
    </row>
    <row r="287" spans="1:15" ht="26.25" thickBot="1" x14ac:dyDescent="0.3">
      <c r="A287" s="18" t="s">
        <v>33</v>
      </c>
      <c r="B287" s="8" t="s">
        <v>280</v>
      </c>
      <c r="C287" s="20">
        <v>148</v>
      </c>
      <c r="D287" s="9" t="s">
        <v>107</v>
      </c>
      <c r="E287" s="9">
        <v>13</v>
      </c>
      <c r="F287" s="8">
        <v>110</v>
      </c>
      <c r="G287" s="10">
        <v>6991</v>
      </c>
      <c r="H287" s="10"/>
      <c r="I287" s="10">
        <v>5793.9</v>
      </c>
      <c r="J287" s="10"/>
      <c r="K287" s="10"/>
      <c r="L287" s="10">
        <v>6991</v>
      </c>
      <c r="M287" s="10">
        <v>6991</v>
      </c>
    </row>
    <row r="288" spans="1:15" ht="51.75" thickBot="1" x14ac:dyDescent="0.3">
      <c r="A288" s="16" t="s">
        <v>12</v>
      </c>
      <c r="B288" s="8" t="s">
        <v>281</v>
      </c>
      <c r="C288" s="20">
        <v>148</v>
      </c>
      <c r="D288" s="9" t="s">
        <v>107</v>
      </c>
      <c r="E288" s="9">
        <v>13</v>
      </c>
      <c r="F288" s="8">
        <v>240</v>
      </c>
      <c r="G288" s="91">
        <v>945.9</v>
      </c>
      <c r="H288" s="91"/>
      <c r="I288" s="91">
        <v>912.4</v>
      </c>
      <c r="J288" s="91"/>
      <c r="K288" s="91"/>
      <c r="L288" s="91">
        <v>900</v>
      </c>
      <c r="M288" s="91">
        <v>900</v>
      </c>
    </row>
    <row r="289" spans="1:13" ht="51.75" thickBot="1" x14ac:dyDescent="0.3">
      <c r="A289" s="16" t="s">
        <v>56</v>
      </c>
      <c r="B289" s="8" t="s">
        <v>282</v>
      </c>
      <c r="C289" s="20">
        <v>148</v>
      </c>
      <c r="D289" s="9" t="s">
        <v>107</v>
      </c>
      <c r="E289" s="9">
        <v>13</v>
      </c>
      <c r="F289" s="8"/>
      <c r="G289" s="10">
        <f>G290</f>
        <v>2760.3</v>
      </c>
      <c r="H289" s="10">
        <f t="shared" ref="H289:M289" si="129">H290</f>
        <v>0</v>
      </c>
      <c r="I289" s="10">
        <f t="shared" si="129"/>
        <v>2232.6</v>
      </c>
      <c r="J289" s="10">
        <f t="shared" si="129"/>
        <v>0</v>
      </c>
      <c r="K289" s="10">
        <f t="shared" si="129"/>
        <v>0</v>
      </c>
      <c r="L289" s="10">
        <f t="shared" si="129"/>
        <v>2321.9</v>
      </c>
      <c r="M289" s="10">
        <f t="shared" si="129"/>
        <v>2321.9</v>
      </c>
    </row>
    <row r="290" spans="1:13" ht="26.25" thickBot="1" x14ac:dyDescent="0.3">
      <c r="A290" s="16" t="s">
        <v>16</v>
      </c>
      <c r="B290" s="8" t="s">
        <v>282</v>
      </c>
      <c r="C290" s="20">
        <v>148</v>
      </c>
      <c r="D290" s="9" t="s">
        <v>107</v>
      </c>
      <c r="E290" s="9">
        <v>13</v>
      </c>
      <c r="F290" s="8">
        <v>110</v>
      </c>
      <c r="G290" s="10">
        <v>2760.3</v>
      </c>
      <c r="H290" s="10"/>
      <c r="I290" s="10">
        <v>2232.6</v>
      </c>
      <c r="J290" s="10"/>
      <c r="K290" s="10"/>
      <c r="L290" s="10">
        <v>2321.9</v>
      </c>
      <c r="M290" s="10">
        <v>2321.9</v>
      </c>
    </row>
    <row r="291" spans="1:13" ht="90" thickBot="1" x14ac:dyDescent="0.3">
      <c r="A291" s="16" t="s">
        <v>288</v>
      </c>
      <c r="B291" s="8" t="s">
        <v>283</v>
      </c>
      <c r="C291" s="20">
        <v>915</v>
      </c>
      <c r="D291" s="9" t="s">
        <v>107</v>
      </c>
      <c r="E291" s="9" t="s">
        <v>111</v>
      </c>
      <c r="F291" s="8"/>
      <c r="G291" s="10">
        <f t="shared" ref="G291:M291" si="130">G292+G298</f>
        <v>9046.2999999999993</v>
      </c>
      <c r="H291" s="53">
        <f t="shared" si="130"/>
        <v>7339.9</v>
      </c>
      <c r="I291" s="53">
        <f t="shared" si="130"/>
        <v>0</v>
      </c>
      <c r="J291" s="53">
        <f t="shared" si="130"/>
        <v>1483.6</v>
      </c>
      <c r="K291" s="53">
        <f t="shared" si="130"/>
        <v>0</v>
      </c>
      <c r="L291" s="53">
        <f t="shared" si="130"/>
        <v>8379.5</v>
      </c>
      <c r="M291" s="53">
        <f t="shared" si="130"/>
        <v>8299.5</v>
      </c>
    </row>
    <row r="292" spans="1:13" ht="93.75" customHeight="1" thickBot="1" x14ac:dyDescent="0.3">
      <c r="A292" s="16" t="s">
        <v>543</v>
      </c>
      <c r="B292" s="8" t="s">
        <v>284</v>
      </c>
      <c r="C292" s="20">
        <v>915</v>
      </c>
      <c r="D292" s="9" t="s">
        <v>107</v>
      </c>
      <c r="E292" s="9" t="s">
        <v>111</v>
      </c>
      <c r="F292" s="8"/>
      <c r="G292" s="10">
        <f t="shared" ref="G292:M292" si="131">G293+G296</f>
        <v>7291.7</v>
      </c>
      <c r="H292" s="53">
        <f t="shared" si="131"/>
        <v>5865.2</v>
      </c>
      <c r="I292" s="53">
        <f t="shared" si="131"/>
        <v>0</v>
      </c>
      <c r="J292" s="53">
        <f t="shared" si="131"/>
        <v>0</v>
      </c>
      <c r="K292" s="53">
        <f t="shared" si="131"/>
        <v>0</v>
      </c>
      <c r="L292" s="53">
        <f t="shared" si="131"/>
        <v>6932.4</v>
      </c>
      <c r="M292" s="53">
        <f t="shared" si="131"/>
        <v>6852.4</v>
      </c>
    </row>
    <row r="293" spans="1:13" ht="39" thickBot="1" x14ac:dyDescent="0.3">
      <c r="A293" s="16" t="s">
        <v>89</v>
      </c>
      <c r="B293" s="8" t="s">
        <v>285</v>
      </c>
      <c r="C293" s="20">
        <v>915</v>
      </c>
      <c r="D293" s="9" t="s">
        <v>107</v>
      </c>
      <c r="E293" s="9" t="s">
        <v>111</v>
      </c>
      <c r="F293" s="8"/>
      <c r="G293" s="10">
        <f>G294+G295</f>
        <v>5913.5</v>
      </c>
      <c r="H293" s="53">
        <f t="shared" ref="H293:M293" si="132">H294+H295</f>
        <v>4540</v>
      </c>
      <c r="I293" s="53">
        <f t="shared" si="132"/>
        <v>0</v>
      </c>
      <c r="J293" s="53">
        <f t="shared" si="132"/>
        <v>0</v>
      </c>
      <c r="K293" s="53">
        <f t="shared" si="132"/>
        <v>0</v>
      </c>
      <c r="L293" s="53">
        <f t="shared" si="132"/>
        <v>5554.2</v>
      </c>
      <c r="M293" s="53">
        <f t="shared" si="132"/>
        <v>5474.2</v>
      </c>
    </row>
    <row r="294" spans="1:13" ht="39" thickBot="1" x14ac:dyDescent="0.3">
      <c r="A294" s="16" t="s">
        <v>55</v>
      </c>
      <c r="B294" s="8" t="s">
        <v>285</v>
      </c>
      <c r="C294" s="20">
        <v>915</v>
      </c>
      <c r="D294" s="9" t="s">
        <v>107</v>
      </c>
      <c r="E294" s="9" t="s">
        <v>111</v>
      </c>
      <c r="F294" s="8">
        <v>120</v>
      </c>
      <c r="G294" s="10">
        <v>5354</v>
      </c>
      <c r="H294" s="10">
        <v>3765.6</v>
      </c>
      <c r="I294" s="10"/>
      <c r="J294" s="10"/>
      <c r="K294" s="10"/>
      <c r="L294" s="10">
        <v>5074.2</v>
      </c>
      <c r="M294" s="10">
        <v>5074.2</v>
      </c>
    </row>
    <row r="295" spans="1:13" ht="51.75" thickBot="1" x14ac:dyDescent="0.3">
      <c r="A295" s="16" t="s">
        <v>4</v>
      </c>
      <c r="B295" s="8" t="s">
        <v>285</v>
      </c>
      <c r="C295" s="20">
        <v>915</v>
      </c>
      <c r="D295" s="9" t="s">
        <v>107</v>
      </c>
      <c r="E295" s="9" t="s">
        <v>111</v>
      </c>
      <c r="F295" s="8">
        <v>240</v>
      </c>
      <c r="G295" s="32">
        <v>559.5</v>
      </c>
      <c r="H295" s="10">
        <v>774.4</v>
      </c>
      <c r="I295" s="10"/>
      <c r="J295" s="10"/>
      <c r="K295" s="10"/>
      <c r="L295" s="10">
        <v>480</v>
      </c>
      <c r="M295" s="10">
        <v>400</v>
      </c>
    </row>
    <row r="296" spans="1:13" ht="51.75" thickBot="1" x14ac:dyDescent="0.3">
      <c r="A296" s="16" t="s">
        <v>56</v>
      </c>
      <c r="B296" s="8" t="s">
        <v>286</v>
      </c>
      <c r="C296" s="20">
        <v>915</v>
      </c>
      <c r="D296" s="9" t="s">
        <v>107</v>
      </c>
      <c r="E296" s="9" t="s">
        <v>111</v>
      </c>
      <c r="F296" s="8"/>
      <c r="G296" s="10">
        <f>G297</f>
        <v>1378.2</v>
      </c>
      <c r="H296" s="10">
        <f t="shared" ref="H296:M296" si="133">H297</f>
        <v>1325.2</v>
      </c>
      <c r="I296" s="10">
        <f t="shared" si="133"/>
        <v>0</v>
      </c>
      <c r="J296" s="10">
        <f t="shared" si="133"/>
        <v>0</v>
      </c>
      <c r="K296" s="10">
        <f t="shared" si="133"/>
        <v>0</v>
      </c>
      <c r="L296" s="10">
        <f t="shared" si="133"/>
        <v>1378.2</v>
      </c>
      <c r="M296" s="10">
        <f t="shared" si="133"/>
        <v>1378.2</v>
      </c>
    </row>
    <row r="297" spans="1:13" ht="39" thickBot="1" x14ac:dyDescent="0.3">
      <c r="A297" s="16" t="s">
        <v>49</v>
      </c>
      <c r="B297" s="8" t="s">
        <v>286</v>
      </c>
      <c r="C297" s="20">
        <v>915</v>
      </c>
      <c r="D297" s="9" t="s">
        <v>107</v>
      </c>
      <c r="E297" s="9" t="s">
        <v>111</v>
      </c>
      <c r="F297" s="8">
        <v>120</v>
      </c>
      <c r="G297" s="10">
        <v>1378.2</v>
      </c>
      <c r="H297" s="10">
        <v>1325.2</v>
      </c>
      <c r="I297" s="10"/>
      <c r="J297" s="10"/>
      <c r="K297" s="10"/>
      <c r="L297" s="10">
        <v>1378.2</v>
      </c>
      <c r="M297" s="10">
        <v>1378.2</v>
      </c>
    </row>
    <row r="298" spans="1:13" ht="64.5" thickBot="1" x14ac:dyDescent="0.3">
      <c r="A298" s="55" t="s">
        <v>403</v>
      </c>
      <c r="B298" s="54" t="s">
        <v>404</v>
      </c>
      <c r="C298" s="54">
        <v>335</v>
      </c>
      <c r="D298" s="56" t="s">
        <v>107</v>
      </c>
      <c r="E298" s="56" t="s">
        <v>111</v>
      </c>
      <c r="F298" s="54"/>
      <c r="G298" s="53">
        <f>G299+G302</f>
        <v>1754.6</v>
      </c>
      <c r="H298" s="53">
        <f t="shared" ref="H298:M298" si="134">H299+H302</f>
        <v>1474.6999999999998</v>
      </c>
      <c r="I298" s="53">
        <f t="shared" si="134"/>
        <v>0</v>
      </c>
      <c r="J298" s="53">
        <f t="shared" si="134"/>
        <v>1483.6</v>
      </c>
      <c r="K298" s="53">
        <f t="shared" si="134"/>
        <v>0</v>
      </c>
      <c r="L298" s="53">
        <f t="shared" si="134"/>
        <v>1447.1</v>
      </c>
      <c r="M298" s="53">
        <f t="shared" si="134"/>
        <v>1447.1</v>
      </c>
    </row>
    <row r="299" spans="1:13" ht="27.75" customHeight="1" thickBot="1" x14ac:dyDescent="0.3">
      <c r="A299" s="41" t="s">
        <v>89</v>
      </c>
      <c r="B299" s="54" t="s">
        <v>405</v>
      </c>
      <c r="C299" s="54">
        <v>335</v>
      </c>
      <c r="D299" s="56" t="s">
        <v>107</v>
      </c>
      <c r="E299" s="56" t="s">
        <v>111</v>
      </c>
      <c r="F299" s="54"/>
      <c r="G299" s="53">
        <f>G300+G301</f>
        <v>1483</v>
      </c>
      <c r="H299" s="53">
        <f t="shared" ref="H299:M299" si="135">H300+H301</f>
        <v>1193.5999999999999</v>
      </c>
      <c r="I299" s="53">
        <f t="shared" si="135"/>
        <v>0</v>
      </c>
      <c r="J299" s="53">
        <f t="shared" si="135"/>
        <v>1193.5999999999999</v>
      </c>
      <c r="K299" s="53">
        <f t="shared" si="135"/>
        <v>0</v>
      </c>
      <c r="L299" s="53">
        <f t="shared" si="135"/>
        <v>1175.5</v>
      </c>
      <c r="M299" s="53">
        <f t="shared" si="135"/>
        <v>1175.5</v>
      </c>
    </row>
    <row r="300" spans="1:13" ht="39" thickBot="1" x14ac:dyDescent="0.3">
      <c r="A300" s="55" t="s">
        <v>55</v>
      </c>
      <c r="B300" s="54" t="s">
        <v>405</v>
      </c>
      <c r="C300" s="54">
        <v>335</v>
      </c>
      <c r="D300" s="56" t="s">
        <v>107</v>
      </c>
      <c r="E300" s="56" t="s">
        <v>111</v>
      </c>
      <c r="F300" s="54">
        <v>120</v>
      </c>
      <c r="G300" s="37">
        <v>1399</v>
      </c>
      <c r="H300" s="168">
        <v>1080</v>
      </c>
      <c r="I300" s="168"/>
      <c r="J300" s="37">
        <v>1080</v>
      </c>
      <c r="K300" s="53"/>
      <c r="L300" s="53">
        <v>1089.5</v>
      </c>
      <c r="M300" s="53">
        <v>1089.5</v>
      </c>
    </row>
    <row r="301" spans="1:13" ht="51.75" thickBot="1" x14ac:dyDescent="0.3">
      <c r="A301" s="55" t="s">
        <v>4</v>
      </c>
      <c r="B301" s="54" t="s">
        <v>405</v>
      </c>
      <c r="C301" s="54">
        <v>335</v>
      </c>
      <c r="D301" s="56" t="s">
        <v>107</v>
      </c>
      <c r="E301" s="56" t="s">
        <v>111</v>
      </c>
      <c r="F301" s="54">
        <v>240</v>
      </c>
      <c r="G301" s="37">
        <v>84</v>
      </c>
      <c r="H301" s="168">
        <v>113.6</v>
      </c>
      <c r="I301" s="168"/>
      <c r="J301" s="37">
        <v>113.6</v>
      </c>
      <c r="K301" s="53"/>
      <c r="L301" s="53">
        <v>86</v>
      </c>
      <c r="M301" s="53">
        <v>86</v>
      </c>
    </row>
    <row r="302" spans="1:13" ht="51.75" thickBot="1" x14ac:dyDescent="0.3">
      <c r="A302" s="55" t="s">
        <v>56</v>
      </c>
      <c r="B302" s="54" t="s">
        <v>406</v>
      </c>
      <c r="C302" s="54">
        <v>335</v>
      </c>
      <c r="D302" s="56" t="s">
        <v>107</v>
      </c>
      <c r="E302" s="56" t="s">
        <v>111</v>
      </c>
      <c r="F302" s="54"/>
      <c r="G302" s="53">
        <f>G303</f>
        <v>271.60000000000002</v>
      </c>
      <c r="H302" s="53">
        <f t="shared" ref="H302:M302" si="136">H303</f>
        <v>281.10000000000002</v>
      </c>
      <c r="I302" s="53">
        <f t="shared" si="136"/>
        <v>0</v>
      </c>
      <c r="J302" s="53">
        <f t="shared" si="136"/>
        <v>290</v>
      </c>
      <c r="K302" s="53">
        <f t="shared" si="136"/>
        <v>0</v>
      </c>
      <c r="L302" s="53">
        <f t="shared" si="136"/>
        <v>271.60000000000002</v>
      </c>
      <c r="M302" s="53">
        <f t="shared" si="136"/>
        <v>271.60000000000002</v>
      </c>
    </row>
    <row r="303" spans="1:13" ht="39" thickBot="1" x14ac:dyDescent="0.3">
      <c r="A303" s="55" t="s">
        <v>49</v>
      </c>
      <c r="B303" s="54" t="s">
        <v>406</v>
      </c>
      <c r="C303" s="54">
        <v>335</v>
      </c>
      <c r="D303" s="56" t="s">
        <v>107</v>
      </c>
      <c r="E303" s="56" t="s">
        <v>111</v>
      </c>
      <c r="F303" s="54">
        <v>120</v>
      </c>
      <c r="G303" s="37">
        <v>271.60000000000002</v>
      </c>
      <c r="H303" s="168">
        <v>281.10000000000002</v>
      </c>
      <c r="I303" s="168"/>
      <c r="J303" s="37">
        <v>290</v>
      </c>
      <c r="K303" s="53"/>
      <c r="L303" s="53">
        <v>271.60000000000002</v>
      </c>
      <c r="M303" s="53">
        <v>271.60000000000002</v>
      </c>
    </row>
    <row r="304" spans="1:13" ht="90" thickBot="1" x14ac:dyDescent="0.3">
      <c r="A304" s="55" t="s">
        <v>410</v>
      </c>
      <c r="B304" s="54" t="s">
        <v>400</v>
      </c>
      <c r="C304" s="54">
        <v>148</v>
      </c>
      <c r="D304" s="56"/>
      <c r="E304" s="56"/>
      <c r="F304" s="54"/>
      <c r="G304" s="53">
        <f>G305</f>
        <v>689.4</v>
      </c>
      <c r="H304" s="53">
        <f t="shared" ref="H304:M304" si="137">H305</f>
        <v>0</v>
      </c>
      <c r="I304" s="53">
        <f t="shared" si="137"/>
        <v>0</v>
      </c>
      <c r="J304" s="53">
        <f t="shared" si="137"/>
        <v>0</v>
      </c>
      <c r="K304" s="53">
        <f t="shared" si="137"/>
        <v>0</v>
      </c>
      <c r="L304" s="53">
        <f t="shared" si="137"/>
        <v>654.4</v>
      </c>
      <c r="M304" s="53">
        <f t="shared" si="137"/>
        <v>654.4</v>
      </c>
    </row>
    <row r="305" spans="1:13" ht="51.75" thickBot="1" x14ac:dyDescent="0.3">
      <c r="A305" s="55" t="s">
        <v>407</v>
      </c>
      <c r="B305" s="54" t="s">
        <v>402</v>
      </c>
      <c r="C305" s="54">
        <v>148</v>
      </c>
      <c r="D305" s="56"/>
      <c r="E305" s="56"/>
      <c r="F305" s="54"/>
      <c r="G305" s="53">
        <f>G306+G308</f>
        <v>689.4</v>
      </c>
      <c r="H305" s="53">
        <f t="shared" ref="H305:M305" si="138">H306+H308</f>
        <v>0</v>
      </c>
      <c r="I305" s="53">
        <f t="shared" si="138"/>
        <v>0</v>
      </c>
      <c r="J305" s="53">
        <f t="shared" si="138"/>
        <v>0</v>
      </c>
      <c r="K305" s="53">
        <f t="shared" si="138"/>
        <v>0</v>
      </c>
      <c r="L305" s="53">
        <f t="shared" si="138"/>
        <v>654.4</v>
      </c>
      <c r="M305" s="53">
        <f t="shared" si="138"/>
        <v>654.4</v>
      </c>
    </row>
    <row r="306" spans="1:13" ht="26.25" thickBot="1" x14ac:dyDescent="0.3">
      <c r="A306" s="41" t="s">
        <v>504</v>
      </c>
      <c r="B306" s="54" t="s">
        <v>408</v>
      </c>
      <c r="C306" s="54">
        <v>148</v>
      </c>
      <c r="D306" s="56" t="s">
        <v>107</v>
      </c>
      <c r="E306" s="56" t="s">
        <v>369</v>
      </c>
      <c r="F306" s="54"/>
      <c r="G306" s="53">
        <f>G307</f>
        <v>464</v>
      </c>
      <c r="H306" s="53">
        <f t="shared" ref="H306:M306" si="139">H307</f>
        <v>0</v>
      </c>
      <c r="I306" s="53">
        <f t="shared" si="139"/>
        <v>0</v>
      </c>
      <c r="J306" s="53">
        <f t="shared" si="139"/>
        <v>0</v>
      </c>
      <c r="K306" s="53">
        <f t="shared" si="139"/>
        <v>0</v>
      </c>
      <c r="L306" s="53">
        <f t="shared" si="139"/>
        <v>429</v>
      </c>
      <c r="M306" s="53">
        <f t="shared" si="139"/>
        <v>429</v>
      </c>
    </row>
    <row r="307" spans="1:13" ht="51.75" thickBot="1" x14ac:dyDescent="0.3">
      <c r="A307" s="55" t="s">
        <v>401</v>
      </c>
      <c r="B307" s="54" t="s">
        <v>408</v>
      </c>
      <c r="C307" s="54">
        <v>148</v>
      </c>
      <c r="D307" s="56" t="s">
        <v>107</v>
      </c>
      <c r="E307" s="56" t="s">
        <v>369</v>
      </c>
      <c r="F307" s="54">
        <v>630</v>
      </c>
      <c r="G307" s="53">
        <v>464</v>
      </c>
      <c r="H307" s="53"/>
      <c r="I307" s="53"/>
      <c r="J307" s="53"/>
      <c r="K307" s="53"/>
      <c r="L307" s="53">
        <v>429</v>
      </c>
      <c r="M307" s="53">
        <v>429</v>
      </c>
    </row>
    <row r="308" spans="1:13" ht="51.75" thickBot="1" x14ac:dyDescent="0.3">
      <c r="A308" s="41" t="s">
        <v>505</v>
      </c>
      <c r="B308" s="54" t="s">
        <v>409</v>
      </c>
      <c r="C308" s="54">
        <v>148</v>
      </c>
      <c r="D308" s="56" t="s">
        <v>328</v>
      </c>
      <c r="E308" s="56" t="s">
        <v>111</v>
      </c>
      <c r="F308" s="54"/>
      <c r="G308" s="53">
        <f>G309</f>
        <v>225.4</v>
      </c>
      <c r="H308" s="53">
        <f t="shared" ref="H308:M308" si="140">H309</f>
        <v>0</v>
      </c>
      <c r="I308" s="53">
        <f t="shared" si="140"/>
        <v>0</v>
      </c>
      <c r="J308" s="53">
        <f t="shared" si="140"/>
        <v>0</v>
      </c>
      <c r="K308" s="53">
        <f t="shared" si="140"/>
        <v>0</v>
      </c>
      <c r="L308" s="53">
        <f t="shared" si="140"/>
        <v>225.4</v>
      </c>
      <c r="M308" s="53">
        <f t="shared" si="140"/>
        <v>225.4</v>
      </c>
    </row>
    <row r="309" spans="1:13" ht="51.75" thickBot="1" x14ac:dyDescent="0.3">
      <c r="A309" s="55" t="s">
        <v>401</v>
      </c>
      <c r="B309" s="54" t="s">
        <v>409</v>
      </c>
      <c r="C309" s="54">
        <v>148</v>
      </c>
      <c r="D309" s="56" t="s">
        <v>328</v>
      </c>
      <c r="E309" s="56" t="s">
        <v>111</v>
      </c>
      <c r="F309" s="54">
        <v>630</v>
      </c>
      <c r="G309" s="53">
        <v>225.4</v>
      </c>
      <c r="H309" s="53"/>
      <c r="I309" s="53"/>
      <c r="J309" s="53"/>
      <c r="K309" s="53"/>
      <c r="L309" s="53">
        <v>225.4</v>
      </c>
      <c r="M309" s="53">
        <v>225.4</v>
      </c>
    </row>
    <row r="310" spans="1:13" ht="64.5" thickBot="1" x14ac:dyDescent="0.3">
      <c r="A310" s="15" t="s">
        <v>350</v>
      </c>
      <c r="B310" s="5" t="s">
        <v>256</v>
      </c>
      <c r="C310" s="5"/>
      <c r="D310" s="11"/>
      <c r="E310" s="11"/>
      <c r="F310" s="5"/>
      <c r="G310" s="7">
        <f t="shared" ref="G310:M310" si="141">G311+G320+G332+G342+G353</f>
        <v>58082.799999999996</v>
      </c>
      <c r="H310" s="7">
        <f t="shared" si="141"/>
        <v>1358.7</v>
      </c>
      <c r="I310" s="7">
        <f t="shared" si="141"/>
        <v>11383.400000000001</v>
      </c>
      <c r="J310" s="7">
        <f t="shared" si="141"/>
        <v>13502.800000000001</v>
      </c>
      <c r="K310" s="7">
        <f t="shared" si="141"/>
        <v>0</v>
      </c>
      <c r="L310" s="7">
        <f t="shared" si="141"/>
        <v>33106.9</v>
      </c>
      <c r="M310" s="7">
        <f t="shared" si="141"/>
        <v>34441.200000000004</v>
      </c>
    </row>
    <row r="311" spans="1:13" ht="26.25" thickBot="1" x14ac:dyDescent="0.3">
      <c r="A311" s="16" t="s">
        <v>78</v>
      </c>
      <c r="B311" s="8" t="s">
        <v>351</v>
      </c>
      <c r="C311" s="8">
        <v>148</v>
      </c>
      <c r="D311" s="9" t="s">
        <v>110</v>
      </c>
      <c r="E311" s="9" t="s">
        <v>107</v>
      </c>
      <c r="F311" s="8"/>
      <c r="G311" s="10">
        <f>G312+G317</f>
        <v>4121.6000000000004</v>
      </c>
      <c r="H311" s="22">
        <f t="shared" ref="H311:M311" si="142">H312</f>
        <v>0</v>
      </c>
      <c r="I311" s="22">
        <f t="shared" si="142"/>
        <v>541.6</v>
      </c>
      <c r="J311" s="22">
        <f t="shared" si="142"/>
        <v>1958.7</v>
      </c>
      <c r="K311" s="22">
        <f t="shared" si="142"/>
        <v>0</v>
      </c>
      <c r="L311" s="22">
        <f t="shared" si="142"/>
        <v>3051.6000000000004</v>
      </c>
      <c r="M311" s="22">
        <f t="shared" si="142"/>
        <v>3068.7</v>
      </c>
    </row>
    <row r="312" spans="1:13" ht="26.25" thickBot="1" x14ac:dyDescent="0.3">
      <c r="A312" s="16" t="s">
        <v>79</v>
      </c>
      <c r="B312" s="8" t="s">
        <v>257</v>
      </c>
      <c r="C312" s="20">
        <v>148</v>
      </c>
      <c r="D312" s="9" t="s">
        <v>110</v>
      </c>
      <c r="E312" s="9" t="s">
        <v>107</v>
      </c>
      <c r="F312" s="8"/>
      <c r="G312" s="10">
        <f>G313+G315</f>
        <v>3069</v>
      </c>
      <c r="H312" s="53">
        <f t="shared" ref="H312:M312" si="143">H313+H315</f>
        <v>0</v>
      </c>
      <c r="I312" s="53">
        <f t="shared" si="143"/>
        <v>541.6</v>
      </c>
      <c r="J312" s="53">
        <f t="shared" si="143"/>
        <v>1958.7</v>
      </c>
      <c r="K312" s="53">
        <f t="shared" si="143"/>
        <v>0</v>
      </c>
      <c r="L312" s="53">
        <f t="shared" si="143"/>
        <v>3051.6000000000004</v>
      </c>
      <c r="M312" s="53">
        <f t="shared" si="143"/>
        <v>3068.7</v>
      </c>
    </row>
    <row r="313" spans="1:13" ht="15.75" thickBot="1" x14ac:dyDescent="0.3">
      <c r="A313" s="16" t="s">
        <v>80</v>
      </c>
      <c r="B313" s="8" t="s">
        <v>258</v>
      </c>
      <c r="C313" s="20">
        <v>148</v>
      </c>
      <c r="D313" s="9" t="s">
        <v>110</v>
      </c>
      <c r="E313" s="9" t="s">
        <v>107</v>
      </c>
      <c r="F313" s="8"/>
      <c r="G313" s="10">
        <f>G314</f>
        <v>1860.3</v>
      </c>
      <c r="H313" s="53">
        <f t="shared" ref="H313:M313" si="144">H314</f>
        <v>0</v>
      </c>
      <c r="I313" s="53">
        <f t="shared" si="144"/>
        <v>0</v>
      </c>
      <c r="J313" s="53">
        <f t="shared" si="144"/>
        <v>1958.7</v>
      </c>
      <c r="K313" s="53">
        <f t="shared" si="144"/>
        <v>0</v>
      </c>
      <c r="L313" s="53">
        <f t="shared" si="144"/>
        <v>1685.2</v>
      </c>
      <c r="M313" s="53">
        <f t="shared" si="144"/>
        <v>1536.4</v>
      </c>
    </row>
    <row r="314" spans="1:13" ht="26.25" thickBot="1" x14ac:dyDescent="0.3">
      <c r="A314" s="16" t="s">
        <v>26</v>
      </c>
      <c r="B314" s="8" t="s">
        <v>258</v>
      </c>
      <c r="C314" s="20">
        <v>148</v>
      </c>
      <c r="D314" s="9" t="s">
        <v>110</v>
      </c>
      <c r="E314" s="9" t="s">
        <v>107</v>
      </c>
      <c r="F314" s="8">
        <v>610</v>
      </c>
      <c r="G314" s="10">
        <v>1860.3</v>
      </c>
      <c r="H314" s="10"/>
      <c r="I314" s="10"/>
      <c r="J314" s="10">
        <v>1958.7</v>
      </c>
      <c r="K314" s="10"/>
      <c r="L314" s="10">
        <v>1685.2</v>
      </c>
      <c r="M314" s="10">
        <v>1536.4</v>
      </c>
    </row>
    <row r="315" spans="1:13" ht="64.5" thickBot="1" x14ac:dyDescent="0.3">
      <c r="A315" s="16" t="s">
        <v>28</v>
      </c>
      <c r="B315" s="8" t="s">
        <v>259</v>
      </c>
      <c r="C315" s="20">
        <v>148</v>
      </c>
      <c r="D315" s="9" t="s">
        <v>110</v>
      </c>
      <c r="E315" s="9" t="s">
        <v>107</v>
      </c>
      <c r="F315" s="8"/>
      <c r="G315" s="10">
        <f>G316</f>
        <v>1208.7</v>
      </c>
      <c r="H315" s="10">
        <f t="shared" ref="H315:M315" si="145">H316</f>
        <v>0</v>
      </c>
      <c r="I315" s="10">
        <f t="shared" si="145"/>
        <v>541.6</v>
      </c>
      <c r="J315" s="10">
        <f t="shared" si="145"/>
        <v>0</v>
      </c>
      <c r="K315" s="10">
        <f t="shared" si="145"/>
        <v>0</v>
      </c>
      <c r="L315" s="10">
        <f t="shared" si="145"/>
        <v>1366.4</v>
      </c>
      <c r="M315" s="10">
        <f t="shared" si="145"/>
        <v>1532.3</v>
      </c>
    </row>
    <row r="316" spans="1:13" ht="30" customHeight="1" thickBot="1" x14ac:dyDescent="0.3">
      <c r="A316" s="16" t="s">
        <v>26</v>
      </c>
      <c r="B316" s="8" t="s">
        <v>259</v>
      </c>
      <c r="C316" s="20">
        <v>148</v>
      </c>
      <c r="D316" s="9" t="s">
        <v>110</v>
      </c>
      <c r="E316" s="9" t="s">
        <v>107</v>
      </c>
      <c r="F316" s="8">
        <v>610</v>
      </c>
      <c r="G316" s="10">
        <v>1208.7</v>
      </c>
      <c r="H316" s="10"/>
      <c r="I316" s="10">
        <v>541.6</v>
      </c>
      <c r="J316" s="10"/>
      <c r="K316" s="10"/>
      <c r="L316" s="10">
        <v>1366.4</v>
      </c>
      <c r="M316" s="10">
        <v>1532.3</v>
      </c>
    </row>
    <row r="317" spans="1:13" ht="30" customHeight="1" thickBot="1" x14ac:dyDescent="0.3">
      <c r="A317" s="19" t="s">
        <v>289</v>
      </c>
      <c r="B317" s="56" t="s">
        <v>577</v>
      </c>
      <c r="C317" s="54">
        <v>148</v>
      </c>
      <c r="D317" s="56" t="s">
        <v>110</v>
      </c>
      <c r="E317" s="56" t="s">
        <v>107</v>
      </c>
      <c r="F317" s="54"/>
      <c r="G317" s="53">
        <f>G318</f>
        <v>1052.5999999999999</v>
      </c>
      <c r="H317" s="53"/>
      <c r="I317" s="53"/>
      <c r="J317" s="53"/>
      <c r="K317" s="53"/>
      <c r="L317" s="53">
        <f>L318</f>
        <v>0</v>
      </c>
      <c r="M317" s="53">
        <f>M318</f>
        <v>0</v>
      </c>
    </row>
    <row r="318" spans="1:13" ht="30" customHeight="1" thickBot="1" x14ac:dyDescent="0.3">
      <c r="A318" s="19" t="s">
        <v>289</v>
      </c>
      <c r="B318" s="56" t="s">
        <v>578</v>
      </c>
      <c r="C318" s="54">
        <v>148</v>
      </c>
      <c r="D318" s="56" t="s">
        <v>110</v>
      </c>
      <c r="E318" s="56" t="s">
        <v>107</v>
      </c>
      <c r="F318" s="54"/>
      <c r="G318" s="53">
        <f>G319</f>
        <v>1052.5999999999999</v>
      </c>
      <c r="H318" s="53"/>
      <c r="I318" s="53"/>
      <c r="J318" s="53"/>
      <c r="K318" s="53"/>
      <c r="L318" s="53">
        <f>L319</f>
        <v>0</v>
      </c>
      <c r="M318" s="53">
        <f>M319</f>
        <v>0</v>
      </c>
    </row>
    <row r="319" spans="1:13" ht="30" customHeight="1" thickBot="1" x14ac:dyDescent="0.3">
      <c r="A319" s="19" t="s">
        <v>26</v>
      </c>
      <c r="B319" s="56" t="s">
        <v>578</v>
      </c>
      <c r="C319" s="54">
        <v>148</v>
      </c>
      <c r="D319" s="56" t="s">
        <v>110</v>
      </c>
      <c r="E319" s="56" t="s">
        <v>107</v>
      </c>
      <c r="F319" s="54">
        <v>610</v>
      </c>
      <c r="G319" s="53">
        <v>1052.5999999999999</v>
      </c>
      <c r="H319" s="53"/>
      <c r="I319" s="53"/>
      <c r="J319" s="53"/>
      <c r="K319" s="53"/>
      <c r="L319" s="53">
        <v>0</v>
      </c>
      <c r="M319" s="53">
        <v>0</v>
      </c>
    </row>
    <row r="320" spans="1:13" ht="26.25" thickBot="1" x14ac:dyDescent="0.3">
      <c r="A320" s="16" t="s">
        <v>81</v>
      </c>
      <c r="B320" s="8" t="s">
        <v>260</v>
      </c>
      <c r="C320" s="20">
        <v>148</v>
      </c>
      <c r="D320" s="9" t="s">
        <v>110</v>
      </c>
      <c r="E320" s="9" t="s">
        <v>107</v>
      </c>
      <c r="F320" s="8"/>
      <c r="G320" s="10">
        <f>G321</f>
        <v>12403.199999999999</v>
      </c>
      <c r="H320" s="22">
        <f t="shared" ref="H320:M320" si="146">H321</f>
        <v>0</v>
      </c>
      <c r="I320" s="22">
        <f t="shared" si="146"/>
        <v>7589.2000000000007</v>
      </c>
      <c r="J320" s="22">
        <f t="shared" si="146"/>
        <v>0</v>
      </c>
      <c r="K320" s="22">
        <f t="shared" si="146"/>
        <v>0</v>
      </c>
      <c r="L320" s="22">
        <f t="shared" si="146"/>
        <v>9840.7999999999993</v>
      </c>
      <c r="M320" s="22">
        <f t="shared" si="146"/>
        <v>10385.200000000001</v>
      </c>
    </row>
    <row r="321" spans="1:13" ht="26.25" thickBot="1" x14ac:dyDescent="0.3">
      <c r="A321" s="16" t="s">
        <v>82</v>
      </c>
      <c r="B321" s="8" t="s">
        <v>557</v>
      </c>
      <c r="C321" s="20">
        <v>148</v>
      </c>
      <c r="D321" s="9" t="s">
        <v>110</v>
      </c>
      <c r="E321" s="9" t="s">
        <v>107</v>
      </c>
      <c r="F321" s="8"/>
      <c r="G321" s="10">
        <f>G322+G324+G326+G330+G328</f>
        <v>12403.199999999999</v>
      </c>
      <c r="H321" s="53">
        <f t="shared" ref="H321" si="147">H322+H324+H330+H328</f>
        <v>0</v>
      </c>
      <c r="I321" s="53">
        <f t="shared" ref="I321" si="148">I322+I324+I330+I328</f>
        <v>7589.2000000000007</v>
      </c>
      <c r="J321" s="53">
        <f t="shared" ref="J321" si="149">J322+J324+J330+J328</f>
        <v>0</v>
      </c>
      <c r="K321" s="53">
        <f t="shared" ref="K321" si="150">K322+K324+K330+K328</f>
        <v>0</v>
      </c>
      <c r="L321" s="53">
        <f t="shared" ref="L321" si="151">L322+L324+L330+L328</f>
        <v>9840.7999999999993</v>
      </c>
      <c r="M321" s="53">
        <f t="shared" ref="M321" si="152">M322+M324+M330+M328</f>
        <v>10385.200000000001</v>
      </c>
    </row>
    <row r="322" spans="1:13" ht="15.75" thickBot="1" x14ac:dyDescent="0.3">
      <c r="A322" s="16" t="s">
        <v>80</v>
      </c>
      <c r="B322" s="8" t="s">
        <v>261</v>
      </c>
      <c r="C322" s="20">
        <v>148</v>
      </c>
      <c r="D322" s="9" t="s">
        <v>110</v>
      </c>
      <c r="E322" s="9" t="s">
        <v>107</v>
      </c>
      <c r="F322" s="8"/>
      <c r="G322" s="10">
        <f>G323</f>
        <v>6309.9</v>
      </c>
      <c r="H322" s="10">
        <f t="shared" ref="H322:M322" si="153">H323</f>
        <v>0</v>
      </c>
      <c r="I322" s="10">
        <f t="shared" si="153"/>
        <v>5464.2</v>
      </c>
      <c r="J322" s="10">
        <f t="shared" si="153"/>
        <v>0</v>
      </c>
      <c r="K322" s="10">
        <f t="shared" si="153"/>
        <v>0</v>
      </c>
      <c r="L322" s="10">
        <f t="shared" si="153"/>
        <v>5106.8</v>
      </c>
      <c r="M322" s="10">
        <f t="shared" si="153"/>
        <v>5106.8</v>
      </c>
    </row>
    <row r="323" spans="1:13" ht="26.25" thickBot="1" x14ac:dyDescent="0.3">
      <c r="A323" s="16" t="s">
        <v>26</v>
      </c>
      <c r="B323" s="8" t="s">
        <v>261</v>
      </c>
      <c r="C323" s="20">
        <v>148</v>
      </c>
      <c r="D323" s="9" t="s">
        <v>110</v>
      </c>
      <c r="E323" s="9" t="s">
        <v>107</v>
      </c>
      <c r="F323" s="8">
        <v>610</v>
      </c>
      <c r="G323" s="10">
        <v>6309.9</v>
      </c>
      <c r="H323" s="10"/>
      <c r="I323" s="10">
        <v>5464.2</v>
      </c>
      <c r="J323" s="10"/>
      <c r="K323" s="10"/>
      <c r="L323" s="10">
        <v>5106.8</v>
      </c>
      <c r="M323" s="10">
        <v>5106.8</v>
      </c>
    </row>
    <row r="324" spans="1:13" ht="64.5" thickBot="1" x14ac:dyDescent="0.3">
      <c r="A324" s="16" t="s">
        <v>28</v>
      </c>
      <c r="B324" s="8" t="s">
        <v>262</v>
      </c>
      <c r="C324" s="20">
        <v>148</v>
      </c>
      <c r="D324" s="9" t="s">
        <v>110</v>
      </c>
      <c r="E324" s="9" t="s">
        <v>107</v>
      </c>
      <c r="F324" s="8"/>
      <c r="G324" s="10">
        <f>G325</f>
        <v>3801.9</v>
      </c>
      <c r="H324" s="10">
        <f t="shared" ref="H324:M324" si="154">H325</f>
        <v>0</v>
      </c>
      <c r="I324" s="10">
        <f t="shared" si="154"/>
        <v>1386.4</v>
      </c>
      <c r="J324" s="10">
        <f t="shared" si="154"/>
        <v>0</v>
      </c>
      <c r="K324" s="10">
        <f t="shared" si="154"/>
        <v>0</v>
      </c>
      <c r="L324" s="10">
        <f t="shared" si="154"/>
        <v>4356</v>
      </c>
      <c r="M324" s="10">
        <f t="shared" si="154"/>
        <v>4900.3999999999996</v>
      </c>
    </row>
    <row r="325" spans="1:13" ht="26.25" thickBot="1" x14ac:dyDescent="0.3">
      <c r="A325" s="16" t="s">
        <v>26</v>
      </c>
      <c r="B325" s="8" t="s">
        <v>262</v>
      </c>
      <c r="C325" s="20">
        <v>148</v>
      </c>
      <c r="D325" s="9" t="s">
        <v>110</v>
      </c>
      <c r="E325" s="9" t="s">
        <v>107</v>
      </c>
      <c r="F325" s="8">
        <v>610</v>
      </c>
      <c r="G325" s="22">
        <v>3801.9</v>
      </c>
      <c r="H325" s="22"/>
      <c r="I325" s="22">
        <v>1386.4</v>
      </c>
      <c r="J325" s="22"/>
      <c r="K325" s="22"/>
      <c r="L325" s="22">
        <v>4356</v>
      </c>
      <c r="M325" s="22">
        <v>4900.3999999999996</v>
      </c>
    </row>
    <row r="326" spans="1:13" ht="64.5" thickBot="1" x14ac:dyDescent="0.3">
      <c r="A326" s="19" t="s">
        <v>624</v>
      </c>
      <c r="B326" s="54" t="s">
        <v>625</v>
      </c>
      <c r="C326" s="54">
        <v>148</v>
      </c>
      <c r="D326" s="56" t="s">
        <v>110</v>
      </c>
      <c r="E326" s="56" t="s">
        <v>107</v>
      </c>
      <c r="F326" s="54"/>
      <c r="G326" s="53">
        <f>G327</f>
        <v>527.29999999999995</v>
      </c>
      <c r="H326" s="53"/>
      <c r="I326" s="53"/>
      <c r="J326" s="53"/>
      <c r="K326" s="53"/>
      <c r="L326" s="53">
        <f>L327</f>
        <v>0</v>
      </c>
      <c r="M326" s="53">
        <f>M327</f>
        <v>0</v>
      </c>
    </row>
    <row r="327" spans="1:13" ht="26.25" thickBot="1" x14ac:dyDescent="0.3">
      <c r="A327" s="19" t="s">
        <v>26</v>
      </c>
      <c r="B327" s="54" t="s">
        <v>625</v>
      </c>
      <c r="C327" s="54">
        <v>148</v>
      </c>
      <c r="D327" s="56" t="s">
        <v>110</v>
      </c>
      <c r="E327" s="56" t="s">
        <v>107</v>
      </c>
      <c r="F327" s="54">
        <v>610</v>
      </c>
      <c r="G327" s="53">
        <v>527.29999999999995</v>
      </c>
      <c r="H327" s="53"/>
      <c r="I327" s="53"/>
      <c r="J327" s="53"/>
      <c r="K327" s="53"/>
      <c r="L327" s="53">
        <v>0</v>
      </c>
      <c r="M327" s="53">
        <v>0</v>
      </c>
    </row>
    <row r="328" spans="1:13" ht="56.25" customHeight="1" thickBot="1" x14ac:dyDescent="0.3">
      <c r="A328" s="19" t="s">
        <v>289</v>
      </c>
      <c r="B328" s="31" t="s">
        <v>290</v>
      </c>
      <c r="C328" s="20">
        <v>148</v>
      </c>
      <c r="D328" s="9" t="s">
        <v>110</v>
      </c>
      <c r="E328" s="9" t="s">
        <v>107</v>
      </c>
      <c r="F328" s="8"/>
      <c r="G328" s="10">
        <f>G329</f>
        <v>1386.1</v>
      </c>
      <c r="H328" s="10">
        <f t="shared" ref="H328:M328" si="155">H329</f>
        <v>0</v>
      </c>
      <c r="I328" s="10">
        <f t="shared" si="155"/>
        <v>360.8</v>
      </c>
      <c r="J328" s="10">
        <f t="shared" si="155"/>
        <v>0</v>
      </c>
      <c r="K328" s="10">
        <f t="shared" si="155"/>
        <v>0</v>
      </c>
      <c r="L328" s="10">
        <f t="shared" si="155"/>
        <v>0</v>
      </c>
      <c r="M328" s="10">
        <f t="shared" si="155"/>
        <v>0</v>
      </c>
    </row>
    <row r="329" spans="1:13" ht="26.25" thickBot="1" x14ac:dyDescent="0.3">
      <c r="A329" s="19" t="s">
        <v>26</v>
      </c>
      <c r="B329" s="31" t="s">
        <v>290</v>
      </c>
      <c r="C329" s="20">
        <v>148</v>
      </c>
      <c r="D329" s="9" t="s">
        <v>110</v>
      </c>
      <c r="E329" s="9" t="s">
        <v>107</v>
      </c>
      <c r="F329" s="8">
        <v>610</v>
      </c>
      <c r="G329" s="32">
        <v>1386.1</v>
      </c>
      <c r="H329" s="32"/>
      <c r="I329" s="32">
        <v>360.8</v>
      </c>
      <c r="J329" s="32"/>
      <c r="K329" s="32"/>
      <c r="L329" s="32">
        <v>0</v>
      </c>
      <c r="M329" s="32">
        <v>0</v>
      </c>
    </row>
    <row r="330" spans="1:13" ht="102.75" thickBot="1" x14ac:dyDescent="0.3">
      <c r="A330" s="16" t="s">
        <v>83</v>
      </c>
      <c r="B330" s="8" t="s">
        <v>290</v>
      </c>
      <c r="C330" s="20">
        <v>148</v>
      </c>
      <c r="D330" s="9" t="s">
        <v>110</v>
      </c>
      <c r="E330" s="9" t="s">
        <v>107</v>
      </c>
      <c r="F330" s="8"/>
      <c r="G330" s="10">
        <f>G331</f>
        <v>378</v>
      </c>
      <c r="H330" s="10">
        <f t="shared" ref="H330:M330" si="156">H331</f>
        <v>0</v>
      </c>
      <c r="I330" s="10">
        <f t="shared" si="156"/>
        <v>377.8</v>
      </c>
      <c r="J330" s="10">
        <f t="shared" si="156"/>
        <v>0</v>
      </c>
      <c r="K330" s="10">
        <f t="shared" si="156"/>
        <v>0</v>
      </c>
      <c r="L330" s="10">
        <f t="shared" si="156"/>
        <v>378</v>
      </c>
      <c r="M330" s="10">
        <f t="shared" si="156"/>
        <v>378</v>
      </c>
    </row>
    <row r="331" spans="1:13" ht="26.25" thickBot="1" x14ac:dyDescent="0.3">
      <c r="A331" s="16" t="s">
        <v>26</v>
      </c>
      <c r="B331" s="8" t="s">
        <v>290</v>
      </c>
      <c r="C331" s="20">
        <v>148</v>
      </c>
      <c r="D331" s="9" t="s">
        <v>110</v>
      </c>
      <c r="E331" s="9" t="s">
        <v>107</v>
      </c>
      <c r="F331" s="8">
        <v>610</v>
      </c>
      <c r="G331" s="10">
        <v>378</v>
      </c>
      <c r="H331" s="10"/>
      <c r="I331" s="10">
        <v>377.8</v>
      </c>
      <c r="J331" s="10"/>
      <c r="K331" s="10"/>
      <c r="L331" s="10">
        <v>378</v>
      </c>
      <c r="M331" s="10">
        <v>378</v>
      </c>
    </row>
    <row r="332" spans="1:13" ht="39" thickBot="1" x14ac:dyDescent="0.3">
      <c r="A332" s="16" t="s">
        <v>84</v>
      </c>
      <c r="B332" s="8" t="s">
        <v>263</v>
      </c>
      <c r="C332" s="20">
        <v>148</v>
      </c>
      <c r="D332" s="9"/>
      <c r="E332" s="9"/>
      <c r="F332" s="8"/>
      <c r="G332" s="10">
        <f>G333</f>
        <v>21087.8</v>
      </c>
      <c r="H332" s="53">
        <f t="shared" ref="H332:M332" si="157">H333</f>
        <v>1358.7</v>
      </c>
      <c r="I332" s="53">
        <f t="shared" si="157"/>
        <v>3252.6</v>
      </c>
      <c r="J332" s="53">
        <f t="shared" si="157"/>
        <v>0</v>
      </c>
      <c r="K332" s="53">
        <f t="shared" si="157"/>
        <v>0</v>
      </c>
      <c r="L332" s="53">
        <f t="shared" si="157"/>
        <v>5365.5</v>
      </c>
      <c r="M332" s="53">
        <f t="shared" si="157"/>
        <v>5544.4</v>
      </c>
    </row>
    <row r="333" spans="1:13" ht="77.25" thickBot="1" x14ac:dyDescent="0.3">
      <c r="A333" s="16" t="s">
        <v>85</v>
      </c>
      <c r="B333" s="8" t="s">
        <v>264</v>
      </c>
      <c r="C333" s="20">
        <v>148</v>
      </c>
      <c r="D333" s="9" t="s">
        <v>105</v>
      </c>
      <c r="E333" s="9" t="s">
        <v>109</v>
      </c>
      <c r="F333" s="8"/>
      <c r="G333" s="10">
        <f>G334+G336++G338+G340</f>
        <v>21087.8</v>
      </c>
      <c r="H333" s="53">
        <f t="shared" ref="H333:M333" si="158">H334+H336++H338+H340</f>
        <v>1358.7</v>
      </c>
      <c r="I333" s="53">
        <f t="shared" si="158"/>
        <v>3252.6</v>
      </c>
      <c r="J333" s="53">
        <f t="shared" si="158"/>
        <v>0</v>
      </c>
      <c r="K333" s="53">
        <f t="shared" si="158"/>
        <v>0</v>
      </c>
      <c r="L333" s="53">
        <f t="shared" si="158"/>
        <v>5365.5</v>
      </c>
      <c r="M333" s="53">
        <f t="shared" si="158"/>
        <v>5544.4</v>
      </c>
    </row>
    <row r="334" spans="1:13" ht="26.25" thickBot="1" x14ac:dyDescent="0.3">
      <c r="A334" s="16" t="s">
        <v>47</v>
      </c>
      <c r="B334" s="8" t="s">
        <v>265</v>
      </c>
      <c r="C334" s="20">
        <v>148</v>
      </c>
      <c r="D334" s="9" t="s">
        <v>105</v>
      </c>
      <c r="E334" s="9" t="s">
        <v>109</v>
      </c>
      <c r="F334" s="8"/>
      <c r="G334" s="10">
        <f>G335</f>
        <v>3813.3</v>
      </c>
      <c r="H334" s="53">
        <f t="shared" ref="H334:M334" si="159">H335</f>
        <v>0</v>
      </c>
      <c r="I334" s="53">
        <f t="shared" si="159"/>
        <v>3252.6</v>
      </c>
      <c r="J334" s="53">
        <f t="shared" si="159"/>
        <v>0</v>
      </c>
      <c r="K334" s="53">
        <f t="shared" si="159"/>
        <v>0</v>
      </c>
      <c r="L334" s="53">
        <f t="shared" si="159"/>
        <v>3066.5</v>
      </c>
      <c r="M334" s="53">
        <f t="shared" si="159"/>
        <v>3066.5</v>
      </c>
    </row>
    <row r="335" spans="1:13" ht="26.25" thickBot="1" x14ac:dyDescent="0.3">
      <c r="A335" s="16" t="s">
        <v>35</v>
      </c>
      <c r="B335" s="8" t="s">
        <v>265</v>
      </c>
      <c r="C335" s="20">
        <v>148</v>
      </c>
      <c r="D335" s="9" t="s">
        <v>105</v>
      </c>
      <c r="E335" s="9" t="s">
        <v>109</v>
      </c>
      <c r="F335" s="8">
        <v>610</v>
      </c>
      <c r="G335" s="10">
        <v>3813.3</v>
      </c>
      <c r="H335" s="10"/>
      <c r="I335" s="10">
        <v>3252.6</v>
      </c>
      <c r="J335" s="10"/>
      <c r="K335" s="10"/>
      <c r="L335" s="10">
        <v>3066.5</v>
      </c>
      <c r="M335" s="10">
        <v>3066.5</v>
      </c>
    </row>
    <row r="336" spans="1:13" ht="63.6" customHeight="1" thickBot="1" x14ac:dyDescent="0.3">
      <c r="A336" s="16" t="s">
        <v>28</v>
      </c>
      <c r="B336" s="8" t="s">
        <v>266</v>
      </c>
      <c r="C336" s="20">
        <v>148</v>
      </c>
      <c r="D336" s="9" t="s">
        <v>105</v>
      </c>
      <c r="E336" s="9" t="s">
        <v>109</v>
      </c>
      <c r="F336" s="8"/>
      <c r="G336" s="10">
        <f>G337</f>
        <v>2203.5</v>
      </c>
      <c r="H336" s="10">
        <f t="shared" ref="H336:M336" si="160">H337</f>
        <v>1358.7</v>
      </c>
      <c r="I336" s="10">
        <f t="shared" si="160"/>
        <v>0</v>
      </c>
      <c r="J336" s="10">
        <f t="shared" si="160"/>
        <v>0</v>
      </c>
      <c r="K336" s="10">
        <f t="shared" si="160"/>
        <v>0</v>
      </c>
      <c r="L336" s="10">
        <f t="shared" si="160"/>
        <v>2299</v>
      </c>
      <c r="M336" s="10">
        <f t="shared" si="160"/>
        <v>2477.9</v>
      </c>
    </row>
    <row r="337" spans="1:13" ht="26.25" thickBot="1" x14ac:dyDescent="0.3">
      <c r="A337" s="16" t="s">
        <v>26</v>
      </c>
      <c r="B337" s="8" t="s">
        <v>266</v>
      </c>
      <c r="C337" s="20">
        <v>148</v>
      </c>
      <c r="D337" s="9" t="s">
        <v>105</v>
      </c>
      <c r="E337" s="9" t="s">
        <v>109</v>
      </c>
      <c r="F337" s="8">
        <v>610</v>
      </c>
      <c r="G337" s="10">
        <v>2203.5</v>
      </c>
      <c r="H337" s="10">
        <v>1358.7</v>
      </c>
      <c r="I337" s="10"/>
      <c r="J337" s="10"/>
      <c r="K337" s="10"/>
      <c r="L337" s="10">
        <v>2299</v>
      </c>
      <c r="M337" s="10">
        <v>2477.9</v>
      </c>
    </row>
    <row r="338" spans="1:13" ht="64.5" thickBot="1" x14ac:dyDescent="0.3">
      <c r="A338" s="19" t="s">
        <v>615</v>
      </c>
      <c r="B338" s="54" t="s">
        <v>623</v>
      </c>
      <c r="C338" s="54">
        <v>148</v>
      </c>
      <c r="D338" s="56" t="s">
        <v>105</v>
      </c>
      <c r="E338" s="56" t="s">
        <v>109</v>
      </c>
      <c r="F338" s="54"/>
      <c r="G338" s="53">
        <f>G339</f>
        <v>231.6</v>
      </c>
      <c r="H338" s="53"/>
      <c r="I338" s="53"/>
      <c r="J338" s="53"/>
      <c r="K338" s="53"/>
      <c r="L338" s="53">
        <f>L339</f>
        <v>0</v>
      </c>
      <c r="M338" s="53">
        <f>M339</f>
        <v>0</v>
      </c>
    </row>
    <row r="339" spans="1:13" ht="26.25" thickBot="1" x14ac:dyDescent="0.3">
      <c r="A339" s="19" t="s">
        <v>29</v>
      </c>
      <c r="B339" s="54" t="s">
        <v>623</v>
      </c>
      <c r="C339" s="54">
        <v>148</v>
      </c>
      <c r="D339" s="56" t="s">
        <v>105</v>
      </c>
      <c r="E339" s="56" t="s">
        <v>109</v>
      </c>
      <c r="F339" s="54">
        <v>610</v>
      </c>
      <c r="G339" s="53">
        <v>231.6</v>
      </c>
      <c r="H339" s="53"/>
      <c r="I339" s="53"/>
      <c r="J339" s="53"/>
      <c r="K339" s="53"/>
      <c r="L339" s="53">
        <v>0</v>
      </c>
      <c r="M339" s="53">
        <v>0</v>
      </c>
    </row>
    <row r="340" spans="1:13" ht="54" customHeight="1" thickBot="1" x14ac:dyDescent="0.3">
      <c r="A340" s="19" t="s">
        <v>289</v>
      </c>
      <c r="B340" s="105" t="s">
        <v>536</v>
      </c>
      <c r="C340" s="54">
        <v>148</v>
      </c>
      <c r="D340" s="56" t="s">
        <v>105</v>
      </c>
      <c r="E340" s="56" t="s">
        <v>109</v>
      </c>
      <c r="F340" s="54"/>
      <c r="G340" s="53">
        <f>G341</f>
        <v>14839.4</v>
      </c>
      <c r="H340" s="53">
        <f t="shared" ref="H340:M340" si="161">H341</f>
        <v>0</v>
      </c>
      <c r="I340" s="53">
        <f t="shared" si="161"/>
        <v>0</v>
      </c>
      <c r="J340" s="53">
        <f t="shared" si="161"/>
        <v>0</v>
      </c>
      <c r="K340" s="53">
        <f t="shared" si="161"/>
        <v>0</v>
      </c>
      <c r="L340" s="53">
        <f t="shared" si="161"/>
        <v>0</v>
      </c>
      <c r="M340" s="53">
        <f t="shared" si="161"/>
        <v>0</v>
      </c>
    </row>
    <row r="341" spans="1:13" ht="26.25" thickBot="1" x14ac:dyDescent="0.3">
      <c r="A341" s="19" t="s">
        <v>26</v>
      </c>
      <c r="B341" s="105" t="s">
        <v>536</v>
      </c>
      <c r="C341" s="54">
        <v>148</v>
      </c>
      <c r="D341" s="56" t="s">
        <v>105</v>
      </c>
      <c r="E341" s="56" t="s">
        <v>109</v>
      </c>
      <c r="F341" s="54">
        <v>610</v>
      </c>
      <c r="G341" s="53">
        <v>14839.4</v>
      </c>
      <c r="H341" s="53"/>
      <c r="I341" s="53"/>
      <c r="J341" s="53"/>
      <c r="K341" s="53"/>
      <c r="L341" s="53">
        <v>0</v>
      </c>
      <c r="M341" s="53">
        <v>0</v>
      </c>
    </row>
    <row r="342" spans="1:13" ht="39" thickBot="1" x14ac:dyDescent="0.3">
      <c r="A342" s="16" t="s">
        <v>86</v>
      </c>
      <c r="B342" s="8" t="s">
        <v>267</v>
      </c>
      <c r="C342" s="20">
        <v>148</v>
      </c>
      <c r="D342" s="9" t="s">
        <v>110</v>
      </c>
      <c r="E342" s="9" t="s">
        <v>107</v>
      </c>
      <c r="F342" s="8"/>
      <c r="G342" s="10">
        <f>G343+G350</f>
        <v>20357.599999999999</v>
      </c>
      <c r="H342" s="53">
        <f t="shared" ref="H342:M342" si="162">H343+H350</f>
        <v>0</v>
      </c>
      <c r="I342" s="53">
        <f t="shared" si="162"/>
        <v>0</v>
      </c>
      <c r="J342" s="53">
        <f t="shared" si="162"/>
        <v>11432.2</v>
      </c>
      <c r="K342" s="53">
        <f t="shared" si="162"/>
        <v>0</v>
      </c>
      <c r="L342" s="53">
        <f t="shared" si="162"/>
        <v>14741.1</v>
      </c>
      <c r="M342" s="53">
        <f t="shared" si="162"/>
        <v>15335</v>
      </c>
    </row>
    <row r="343" spans="1:13" ht="64.5" thickBot="1" x14ac:dyDescent="0.3">
      <c r="A343" s="16" t="s">
        <v>87</v>
      </c>
      <c r="B343" s="8" t="s">
        <v>268</v>
      </c>
      <c r="C343" s="20">
        <v>148</v>
      </c>
      <c r="D343" s="9" t="s">
        <v>110</v>
      </c>
      <c r="E343" s="9" t="s">
        <v>107</v>
      </c>
      <c r="F343" s="8"/>
      <c r="G343" s="10">
        <f>G344+G346+G348</f>
        <v>20305.5</v>
      </c>
      <c r="H343" s="53">
        <f t="shared" ref="H343:M343" si="163">H344+H346</f>
        <v>0</v>
      </c>
      <c r="I343" s="53">
        <f t="shared" si="163"/>
        <v>0</v>
      </c>
      <c r="J343" s="53">
        <f t="shared" si="163"/>
        <v>11432.2</v>
      </c>
      <c r="K343" s="53">
        <f t="shared" si="163"/>
        <v>0</v>
      </c>
      <c r="L343" s="53">
        <f t="shared" si="163"/>
        <v>14741.1</v>
      </c>
      <c r="M343" s="53">
        <f t="shared" si="163"/>
        <v>15335</v>
      </c>
    </row>
    <row r="344" spans="1:13" ht="15.75" thickBot="1" x14ac:dyDescent="0.3">
      <c r="A344" s="16" t="s">
        <v>80</v>
      </c>
      <c r="B344" s="8" t="s">
        <v>269</v>
      </c>
      <c r="C344" s="20">
        <v>148</v>
      </c>
      <c r="D344" s="9" t="s">
        <v>110</v>
      </c>
      <c r="E344" s="9" t="s">
        <v>107</v>
      </c>
      <c r="F344" s="8"/>
      <c r="G344" s="10">
        <f>G345</f>
        <v>12351.5</v>
      </c>
      <c r="H344" s="10">
        <f t="shared" ref="H344:M344" si="164">H345</f>
        <v>0</v>
      </c>
      <c r="I344" s="10">
        <f t="shared" si="164"/>
        <v>0</v>
      </c>
      <c r="J344" s="10">
        <f t="shared" si="164"/>
        <v>9361.9</v>
      </c>
      <c r="K344" s="10">
        <f t="shared" si="164"/>
        <v>0</v>
      </c>
      <c r="L344" s="10">
        <f t="shared" si="164"/>
        <v>9612.2000000000007</v>
      </c>
      <c r="M344" s="10">
        <f t="shared" si="164"/>
        <v>9512.2000000000007</v>
      </c>
    </row>
    <row r="345" spans="1:13" ht="26.25" thickBot="1" x14ac:dyDescent="0.3">
      <c r="A345" s="16" t="s">
        <v>26</v>
      </c>
      <c r="B345" s="8" t="s">
        <v>269</v>
      </c>
      <c r="C345" s="20">
        <v>148</v>
      </c>
      <c r="D345" s="9" t="s">
        <v>110</v>
      </c>
      <c r="E345" s="9" t="s">
        <v>107</v>
      </c>
      <c r="F345" s="8">
        <v>610</v>
      </c>
      <c r="G345" s="10">
        <v>12351.5</v>
      </c>
      <c r="H345" s="10"/>
      <c r="I345" s="10"/>
      <c r="J345" s="10">
        <v>9361.9</v>
      </c>
      <c r="K345" s="10"/>
      <c r="L345" s="10">
        <v>9612.2000000000007</v>
      </c>
      <c r="M345" s="10">
        <v>9512.2000000000007</v>
      </c>
    </row>
    <row r="346" spans="1:13" ht="64.5" thickBot="1" x14ac:dyDescent="0.3">
      <c r="A346" s="16" t="s">
        <v>28</v>
      </c>
      <c r="B346" s="8" t="s">
        <v>270</v>
      </c>
      <c r="C346" s="20">
        <v>148</v>
      </c>
      <c r="D346" s="9" t="s">
        <v>110</v>
      </c>
      <c r="E346" s="9" t="s">
        <v>107</v>
      </c>
      <c r="F346" s="8"/>
      <c r="G346" s="10">
        <f>G347</f>
        <v>4462.8999999999996</v>
      </c>
      <c r="H346" s="10">
        <f t="shared" ref="H346:L346" si="165">H347</f>
        <v>0</v>
      </c>
      <c r="I346" s="10">
        <f t="shared" si="165"/>
        <v>0</v>
      </c>
      <c r="J346" s="10">
        <f t="shared" si="165"/>
        <v>2070.3000000000002</v>
      </c>
      <c r="K346" s="10">
        <f t="shared" si="165"/>
        <v>0</v>
      </c>
      <c r="L346" s="10">
        <f t="shared" si="165"/>
        <v>5128.8999999999996</v>
      </c>
      <c r="M346" s="10">
        <f>M347</f>
        <v>5822.8</v>
      </c>
    </row>
    <row r="347" spans="1:13" ht="26.25" thickBot="1" x14ac:dyDescent="0.3">
      <c r="A347" s="16" t="s">
        <v>26</v>
      </c>
      <c r="B347" s="8" t="s">
        <v>271</v>
      </c>
      <c r="C347" s="20">
        <v>148</v>
      </c>
      <c r="D347" s="9" t="s">
        <v>110</v>
      </c>
      <c r="E347" s="9" t="s">
        <v>107</v>
      </c>
      <c r="F347" s="8">
        <v>610</v>
      </c>
      <c r="G347" s="10">
        <v>4462.8999999999996</v>
      </c>
      <c r="H347" s="10"/>
      <c r="I347" s="10"/>
      <c r="J347" s="10">
        <v>2070.3000000000002</v>
      </c>
      <c r="K347" s="10"/>
      <c r="L347" s="10">
        <v>5128.8999999999996</v>
      </c>
      <c r="M347" s="10">
        <v>5822.8</v>
      </c>
    </row>
    <row r="348" spans="1:13" ht="64.5" thickBot="1" x14ac:dyDescent="0.3">
      <c r="A348" s="19" t="s">
        <v>624</v>
      </c>
      <c r="B348" s="54" t="s">
        <v>626</v>
      </c>
      <c r="C348" s="54">
        <v>148</v>
      </c>
      <c r="D348" s="56" t="s">
        <v>110</v>
      </c>
      <c r="E348" s="56" t="s">
        <v>107</v>
      </c>
      <c r="F348" s="54"/>
      <c r="G348" s="53">
        <f>G349</f>
        <v>3491.1</v>
      </c>
      <c r="H348" s="53"/>
      <c r="I348" s="53"/>
      <c r="J348" s="53"/>
      <c r="K348" s="53"/>
      <c r="L348" s="53">
        <f>L349</f>
        <v>0</v>
      </c>
      <c r="M348" s="53">
        <f>M349</f>
        <v>0</v>
      </c>
    </row>
    <row r="349" spans="1:13" ht="26.25" thickBot="1" x14ac:dyDescent="0.3">
      <c r="A349" s="19" t="s">
        <v>26</v>
      </c>
      <c r="B349" s="54" t="s">
        <v>626</v>
      </c>
      <c r="C349" s="54">
        <v>148</v>
      </c>
      <c r="D349" s="56" t="s">
        <v>110</v>
      </c>
      <c r="E349" s="56" t="s">
        <v>107</v>
      </c>
      <c r="F349" s="54">
        <v>610</v>
      </c>
      <c r="G349" s="53">
        <v>3491.1</v>
      </c>
      <c r="H349" s="53"/>
      <c r="I349" s="53"/>
      <c r="J349" s="53"/>
      <c r="K349" s="53"/>
      <c r="L349" s="53">
        <v>0</v>
      </c>
      <c r="M349" s="53">
        <v>0</v>
      </c>
    </row>
    <row r="350" spans="1:13" ht="39" thickBot="1" x14ac:dyDescent="0.3">
      <c r="A350" s="107" t="s">
        <v>540</v>
      </c>
      <c r="B350" s="56" t="s">
        <v>538</v>
      </c>
      <c r="C350" s="54">
        <v>148</v>
      </c>
      <c r="D350" s="56" t="s">
        <v>110</v>
      </c>
      <c r="E350" s="56" t="s">
        <v>107</v>
      </c>
      <c r="F350" s="54"/>
      <c r="G350" s="53">
        <f>G351</f>
        <v>52.1</v>
      </c>
      <c r="H350" s="53">
        <f t="shared" ref="H350:M350" si="166">H351</f>
        <v>0</v>
      </c>
      <c r="I350" s="53">
        <f t="shared" si="166"/>
        <v>0</v>
      </c>
      <c r="J350" s="53">
        <f t="shared" si="166"/>
        <v>0</v>
      </c>
      <c r="K350" s="53">
        <f t="shared" si="166"/>
        <v>0</v>
      </c>
      <c r="L350" s="53">
        <f t="shared" si="166"/>
        <v>0</v>
      </c>
      <c r="M350" s="53">
        <f t="shared" si="166"/>
        <v>0</v>
      </c>
    </row>
    <row r="351" spans="1:13" ht="51.75" thickBot="1" x14ac:dyDescent="0.3">
      <c r="A351" s="108" t="s">
        <v>541</v>
      </c>
      <c r="B351" s="56" t="s">
        <v>539</v>
      </c>
      <c r="C351" s="54">
        <v>148</v>
      </c>
      <c r="D351" s="56" t="s">
        <v>110</v>
      </c>
      <c r="E351" s="56" t="s">
        <v>107</v>
      </c>
      <c r="F351" s="54"/>
      <c r="G351" s="53">
        <f>G352</f>
        <v>52.1</v>
      </c>
      <c r="H351" s="53">
        <f t="shared" ref="H351:M351" si="167">H352</f>
        <v>0</v>
      </c>
      <c r="I351" s="53">
        <f t="shared" si="167"/>
        <v>0</v>
      </c>
      <c r="J351" s="53">
        <f t="shared" si="167"/>
        <v>0</v>
      </c>
      <c r="K351" s="53">
        <f t="shared" si="167"/>
        <v>0</v>
      </c>
      <c r="L351" s="53">
        <f t="shared" si="167"/>
        <v>0</v>
      </c>
      <c r="M351" s="53">
        <f t="shared" si="167"/>
        <v>0</v>
      </c>
    </row>
    <row r="352" spans="1:13" ht="26.25" thickBot="1" x14ac:dyDescent="0.3">
      <c r="A352" s="19" t="s">
        <v>26</v>
      </c>
      <c r="B352" s="56" t="s">
        <v>539</v>
      </c>
      <c r="C352" s="54">
        <v>148</v>
      </c>
      <c r="D352" s="56" t="s">
        <v>110</v>
      </c>
      <c r="E352" s="56" t="s">
        <v>107</v>
      </c>
      <c r="F352" s="54">
        <v>610</v>
      </c>
      <c r="G352" s="53">
        <v>52.1</v>
      </c>
      <c r="H352" s="53"/>
      <c r="I352" s="53"/>
      <c r="J352" s="53"/>
      <c r="K352" s="53"/>
      <c r="L352" s="53">
        <v>0</v>
      </c>
      <c r="M352" s="53">
        <v>0</v>
      </c>
    </row>
    <row r="353" spans="1:13" ht="39" thickBot="1" x14ac:dyDescent="0.3">
      <c r="A353" s="16" t="s">
        <v>291</v>
      </c>
      <c r="B353" s="8" t="s">
        <v>272</v>
      </c>
      <c r="C353" s="20">
        <v>148</v>
      </c>
      <c r="D353" s="9" t="s">
        <v>107</v>
      </c>
      <c r="E353" s="9">
        <v>13</v>
      </c>
      <c r="F353" s="8"/>
      <c r="G353" s="10">
        <f>G354</f>
        <v>112.6</v>
      </c>
      <c r="H353" s="10">
        <f t="shared" ref="H353:M355" si="168">H354</f>
        <v>0</v>
      </c>
      <c r="I353" s="10">
        <f t="shared" si="168"/>
        <v>0</v>
      </c>
      <c r="J353" s="10">
        <f t="shared" si="168"/>
        <v>111.9</v>
      </c>
      <c r="K353" s="10">
        <f t="shared" si="168"/>
        <v>0</v>
      </c>
      <c r="L353" s="10">
        <f t="shared" si="168"/>
        <v>107.9</v>
      </c>
      <c r="M353" s="10">
        <f t="shared" si="168"/>
        <v>107.9</v>
      </c>
    </row>
    <row r="354" spans="1:13" ht="64.5" thickBot="1" x14ac:dyDescent="0.3">
      <c r="A354" s="16" t="s">
        <v>292</v>
      </c>
      <c r="B354" s="8" t="s">
        <v>273</v>
      </c>
      <c r="C354" s="20">
        <v>148</v>
      </c>
      <c r="D354" s="9" t="s">
        <v>107</v>
      </c>
      <c r="E354" s="9">
        <v>13</v>
      </c>
      <c r="F354" s="8"/>
      <c r="G354" s="10">
        <f>G355</f>
        <v>112.6</v>
      </c>
      <c r="H354" s="10">
        <f t="shared" si="168"/>
        <v>0</v>
      </c>
      <c r="I354" s="10">
        <f t="shared" si="168"/>
        <v>0</v>
      </c>
      <c r="J354" s="10">
        <f t="shared" si="168"/>
        <v>111.9</v>
      </c>
      <c r="K354" s="10">
        <f t="shared" si="168"/>
        <v>0</v>
      </c>
      <c r="L354" s="10">
        <f t="shared" si="168"/>
        <v>107.9</v>
      </c>
      <c r="M354" s="10">
        <f t="shared" si="168"/>
        <v>107.9</v>
      </c>
    </row>
    <row r="355" spans="1:13" ht="30" customHeight="1" thickBot="1" x14ac:dyDescent="0.3">
      <c r="A355" s="16" t="s">
        <v>88</v>
      </c>
      <c r="B355" s="8" t="s">
        <v>274</v>
      </c>
      <c r="C355" s="20">
        <v>148</v>
      </c>
      <c r="D355" s="9" t="s">
        <v>107</v>
      </c>
      <c r="E355" s="9">
        <v>13</v>
      </c>
      <c r="F355" s="8"/>
      <c r="G355" s="10">
        <f>G356</f>
        <v>112.6</v>
      </c>
      <c r="H355" s="10">
        <f t="shared" si="168"/>
        <v>0</v>
      </c>
      <c r="I355" s="10">
        <f t="shared" si="168"/>
        <v>0</v>
      </c>
      <c r="J355" s="10">
        <f t="shared" si="168"/>
        <v>111.9</v>
      </c>
      <c r="K355" s="10">
        <f t="shared" si="168"/>
        <v>0</v>
      </c>
      <c r="L355" s="10">
        <f t="shared" si="168"/>
        <v>107.9</v>
      </c>
      <c r="M355" s="10">
        <f t="shared" si="168"/>
        <v>107.9</v>
      </c>
    </row>
    <row r="356" spans="1:13" ht="26.25" thickBot="1" x14ac:dyDescent="0.3">
      <c r="A356" s="16" t="s">
        <v>26</v>
      </c>
      <c r="B356" s="8" t="s">
        <v>274</v>
      </c>
      <c r="C356" s="20">
        <v>148</v>
      </c>
      <c r="D356" s="9" t="s">
        <v>107</v>
      </c>
      <c r="E356" s="9">
        <v>13</v>
      </c>
      <c r="F356" s="8">
        <v>610</v>
      </c>
      <c r="G356" s="10">
        <v>112.6</v>
      </c>
      <c r="H356" s="10"/>
      <c r="I356" s="10"/>
      <c r="J356" s="10">
        <v>111.9</v>
      </c>
      <c r="K356" s="10"/>
      <c r="L356" s="10">
        <v>107.9</v>
      </c>
      <c r="M356" s="10">
        <v>107.9</v>
      </c>
    </row>
    <row r="357" spans="1:13" ht="90" thickBot="1" x14ac:dyDescent="0.3">
      <c r="A357" s="15" t="s">
        <v>420</v>
      </c>
      <c r="B357" s="5" t="s">
        <v>293</v>
      </c>
      <c r="C357" s="5"/>
      <c r="D357" s="11"/>
      <c r="E357" s="11"/>
      <c r="F357" s="5"/>
      <c r="G357" s="148">
        <f>G358+G364+G369+G377+G380</f>
        <v>115855.50000000001</v>
      </c>
      <c r="H357" s="148" t="e">
        <f t="shared" ref="H357:M357" si="169">H358+H364+H369+H377+H380</f>
        <v>#REF!</v>
      </c>
      <c r="I357" s="148" t="e">
        <f t="shared" si="169"/>
        <v>#REF!</v>
      </c>
      <c r="J357" s="148" t="e">
        <f t="shared" si="169"/>
        <v>#REF!</v>
      </c>
      <c r="K357" s="148" t="e">
        <f t="shared" si="169"/>
        <v>#REF!</v>
      </c>
      <c r="L357" s="148">
        <f t="shared" si="169"/>
        <v>6840.6</v>
      </c>
      <c r="M357" s="148">
        <f t="shared" si="169"/>
        <v>6815.6</v>
      </c>
    </row>
    <row r="358" spans="1:13" ht="66.75" customHeight="1" thickBot="1" x14ac:dyDescent="0.3">
      <c r="A358" s="55" t="s">
        <v>547</v>
      </c>
      <c r="B358" s="56" t="s">
        <v>551</v>
      </c>
      <c r="C358" s="116">
        <v>148</v>
      </c>
      <c r="D358" s="117" t="s">
        <v>108</v>
      </c>
      <c r="E358" s="117" t="s">
        <v>107</v>
      </c>
      <c r="F358" s="5"/>
      <c r="G358" s="157">
        <f>G359</f>
        <v>2820</v>
      </c>
      <c r="H358" s="157"/>
      <c r="I358" s="157"/>
      <c r="J358" s="157"/>
      <c r="K358" s="157"/>
      <c r="L358" s="157">
        <f>L359</f>
        <v>0</v>
      </c>
      <c r="M358" s="157">
        <f>M359</f>
        <v>0</v>
      </c>
    </row>
    <row r="359" spans="1:13" ht="77.25" thickBot="1" x14ac:dyDescent="0.3">
      <c r="A359" s="55" t="s">
        <v>548</v>
      </c>
      <c r="B359" s="56" t="s">
        <v>552</v>
      </c>
      <c r="C359" s="116">
        <v>148</v>
      </c>
      <c r="D359" s="117" t="s">
        <v>108</v>
      </c>
      <c r="E359" s="117" t="s">
        <v>107</v>
      </c>
      <c r="F359" s="5"/>
      <c r="G359" s="157">
        <f>G360+G362</f>
        <v>2820</v>
      </c>
      <c r="H359" s="148">
        <f t="shared" ref="H359:M359" si="170">H360+H362</f>
        <v>0</v>
      </c>
      <c r="I359" s="148">
        <f t="shared" si="170"/>
        <v>0</v>
      </c>
      <c r="J359" s="148">
        <f t="shared" si="170"/>
        <v>0</v>
      </c>
      <c r="K359" s="148">
        <f t="shared" si="170"/>
        <v>0</v>
      </c>
      <c r="L359" s="157">
        <f t="shared" si="170"/>
        <v>0</v>
      </c>
      <c r="M359" s="157">
        <f t="shared" si="170"/>
        <v>0</v>
      </c>
    </row>
    <row r="360" spans="1:13" ht="141" thickBot="1" x14ac:dyDescent="0.3">
      <c r="A360" s="55" t="s">
        <v>549</v>
      </c>
      <c r="B360" s="56" t="s">
        <v>553</v>
      </c>
      <c r="C360" s="116">
        <v>148</v>
      </c>
      <c r="D360" s="117" t="s">
        <v>108</v>
      </c>
      <c r="E360" s="117" t="s">
        <v>107</v>
      </c>
      <c r="F360" s="5"/>
      <c r="G360" s="157">
        <f>G361</f>
        <v>1413.6</v>
      </c>
      <c r="H360" s="148">
        <f t="shared" ref="H360:M360" si="171">H361</f>
        <v>0</v>
      </c>
      <c r="I360" s="148">
        <f t="shared" si="171"/>
        <v>0</v>
      </c>
      <c r="J360" s="148">
        <f t="shared" si="171"/>
        <v>0</v>
      </c>
      <c r="K360" s="148">
        <f t="shared" si="171"/>
        <v>0</v>
      </c>
      <c r="L360" s="157">
        <f t="shared" si="171"/>
        <v>0</v>
      </c>
      <c r="M360" s="157">
        <f t="shared" si="171"/>
        <v>0</v>
      </c>
    </row>
    <row r="361" spans="1:13" ht="15.75" thickBot="1" x14ac:dyDescent="0.3">
      <c r="A361" s="55" t="s">
        <v>91</v>
      </c>
      <c r="B361" s="56" t="s">
        <v>553</v>
      </c>
      <c r="C361" s="116">
        <v>148</v>
      </c>
      <c r="D361" s="117" t="s">
        <v>108</v>
      </c>
      <c r="E361" s="117" t="s">
        <v>107</v>
      </c>
      <c r="F361" s="54">
        <v>410</v>
      </c>
      <c r="G361" s="157">
        <v>1413.6</v>
      </c>
      <c r="H361" s="157"/>
      <c r="I361" s="157"/>
      <c r="J361" s="157"/>
      <c r="K361" s="157"/>
      <c r="L361" s="157">
        <v>0</v>
      </c>
      <c r="M361" s="157">
        <v>0</v>
      </c>
    </row>
    <row r="362" spans="1:13" ht="115.5" thickBot="1" x14ac:dyDescent="0.3">
      <c r="A362" s="55" t="s">
        <v>550</v>
      </c>
      <c r="B362" s="56" t="s">
        <v>554</v>
      </c>
      <c r="C362" s="116">
        <v>148</v>
      </c>
      <c r="D362" s="117" t="s">
        <v>108</v>
      </c>
      <c r="E362" s="117" t="s">
        <v>107</v>
      </c>
      <c r="F362" s="5"/>
      <c r="G362" s="157">
        <f>G363</f>
        <v>1406.4</v>
      </c>
      <c r="H362" s="148">
        <f t="shared" ref="H362:M362" si="172">H363</f>
        <v>0</v>
      </c>
      <c r="I362" s="148">
        <f t="shared" si="172"/>
        <v>0</v>
      </c>
      <c r="J362" s="148">
        <f t="shared" si="172"/>
        <v>0</v>
      </c>
      <c r="K362" s="148">
        <f t="shared" si="172"/>
        <v>0</v>
      </c>
      <c r="L362" s="157">
        <f t="shared" si="172"/>
        <v>0</v>
      </c>
      <c r="M362" s="157">
        <f t="shared" si="172"/>
        <v>0</v>
      </c>
    </row>
    <row r="363" spans="1:13" ht="15.75" thickBot="1" x14ac:dyDescent="0.3">
      <c r="A363" s="55" t="s">
        <v>91</v>
      </c>
      <c r="B363" s="56" t="s">
        <v>554</v>
      </c>
      <c r="C363" s="116">
        <v>148</v>
      </c>
      <c r="D363" s="117" t="s">
        <v>108</v>
      </c>
      <c r="E363" s="117" t="s">
        <v>107</v>
      </c>
      <c r="F363" s="54">
        <v>410</v>
      </c>
      <c r="G363" s="157">
        <v>1406.4</v>
      </c>
      <c r="H363" s="157"/>
      <c r="I363" s="157"/>
      <c r="J363" s="157"/>
      <c r="K363" s="157"/>
      <c r="L363" s="157">
        <v>0</v>
      </c>
      <c r="M363" s="157">
        <v>0</v>
      </c>
    </row>
    <row r="364" spans="1:13" s="33" customFormat="1" ht="64.5" thickBot="1" x14ac:dyDescent="0.3">
      <c r="A364" s="41" t="s">
        <v>421</v>
      </c>
      <c r="B364" s="30" t="s">
        <v>377</v>
      </c>
      <c r="C364" s="30"/>
      <c r="D364" s="31"/>
      <c r="E364" s="31"/>
      <c r="F364" s="30"/>
      <c r="G364" s="158">
        <f>G365</f>
        <v>696.4</v>
      </c>
      <c r="H364" s="158">
        <f t="shared" ref="H364:M366" si="173">H365</f>
        <v>0</v>
      </c>
      <c r="I364" s="158">
        <f t="shared" si="173"/>
        <v>478.2</v>
      </c>
      <c r="J364" s="158">
        <f t="shared" si="173"/>
        <v>0</v>
      </c>
      <c r="K364" s="158">
        <f t="shared" si="173"/>
        <v>0</v>
      </c>
      <c r="L364" s="158">
        <f t="shared" si="173"/>
        <v>572.1</v>
      </c>
      <c r="M364" s="158">
        <f t="shared" si="173"/>
        <v>537.1</v>
      </c>
    </row>
    <row r="365" spans="1:13" s="33" customFormat="1" ht="46.15" customHeight="1" thickBot="1" x14ac:dyDescent="0.3">
      <c r="A365" s="41" t="s">
        <v>424</v>
      </c>
      <c r="B365" s="30" t="s">
        <v>376</v>
      </c>
      <c r="C365" s="30">
        <v>148</v>
      </c>
      <c r="D365" s="31">
        <v>10</v>
      </c>
      <c r="E365" s="71" t="s">
        <v>109</v>
      </c>
      <c r="F365" s="34"/>
      <c r="G365" s="158">
        <f>G366</f>
        <v>696.4</v>
      </c>
      <c r="H365" s="158">
        <f t="shared" si="173"/>
        <v>0</v>
      </c>
      <c r="I365" s="158">
        <f t="shared" si="173"/>
        <v>478.2</v>
      </c>
      <c r="J365" s="158">
        <f t="shared" si="173"/>
        <v>0</v>
      </c>
      <c r="K365" s="158">
        <f t="shared" si="173"/>
        <v>0</v>
      </c>
      <c r="L365" s="158">
        <f t="shared" si="173"/>
        <v>572.1</v>
      </c>
      <c r="M365" s="158">
        <f t="shared" si="173"/>
        <v>537.1</v>
      </c>
    </row>
    <row r="366" spans="1:13" s="33" customFormat="1" ht="26.25" thickBot="1" x14ac:dyDescent="0.3">
      <c r="A366" s="41" t="s">
        <v>52</v>
      </c>
      <c r="B366" s="30" t="s">
        <v>411</v>
      </c>
      <c r="C366" s="72">
        <v>148</v>
      </c>
      <c r="D366" s="31">
        <v>10</v>
      </c>
      <c r="E366" s="31" t="s">
        <v>109</v>
      </c>
      <c r="F366" s="30"/>
      <c r="G366" s="158">
        <f>G367</f>
        <v>696.4</v>
      </c>
      <c r="H366" s="158">
        <f t="shared" si="173"/>
        <v>0</v>
      </c>
      <c r="I366" s="158">
        <f t="shared" si="173"/>
        <v>478.2</v>
      </c>
      <c r="J366" s="158">
        <f t="shared" si="173"/>
        <v>0</v>
      </c>
      <c r="K366" s="158">
        <f t="shared" si="173"/>
        <v>0</v>
      </c>
      <c r="L366" s="158">
        <f t="shared" si="173"/>
        <v>572.1</v>
      </c>
      <c r="M366" s="158">
        <f t="shared" si="173"/>
        <v>537.1</v>
      </c>
    </row>
    <row r="367" spans="1:13" s="33" customFormat="1" ht="42.75" customHeight="1" thickBot="1" x14ac:dyDescent="0.3">
      <c r="A367" s="176" t="s">
        <v>53</v>
      </c>
      <c r="B367" s="167" t="s">
        <v>411</v>
      </c>
      <c r="C367" s="167">
        <v>148</v>
      </c>
      <c r="D367" s="177">
        <v>10</v>
      </c>
      <c r="E367" s="178" t="s">
        <v>109</v>
      </c>
      <c r="F367" s="167">
        <v>320</v>
      </c>
      <c r="G367" s="165">
        <v>696.4</v>
      </c>
      <c r="H367" s="158"/>
      <c r="I367" s="158">
        <v>478.2</v>
      </c>
      <c r="J367" s="158"/>
      <c r="K367" s="158"/>
      <c r="L367" s="165">
        <v>572.1</v>
      </c>
      <c r="M367" s="165">
        <v>537.1</v>
      </c>
    </row>
    <row r="368" spans="1:13" s="33" customFormat="1" ht="32.25" hidden="1" customHeight="1" thickBot="1" x14ac:dyDescent="0.3">
      <c r="A368" s="176"/>
      <c r="B368" s="167"/>
      <c r="C368" s="167"/>
      <c r="D368" s="177"/>
      <c r="E368" s="177"/>
      <c r="F368" s="167"/>
      <c r="G368" s="166"/>
      <c r="H368" s="158"/>
      <c r="I368" s="158"/>
      <c r="J368" s="158"/>
      <c r="K368" s="158"/>
      <c r="L368" s="166"/>
      <c r="M368" s="166"/>
    </row>
    <row r="369" spans="1:13" s="33" customFormat="1" ht="77.25" thickBot="1" x14ac:dyDescent="0.3">
      <c r="A369" s="41" t="s">
        <v>422</v>
      </c>
      <c r="B369" s="30" t="s">
        <v>412</v>
      </c>
      <c r="C369" s="100">
        <v>148</v>
      </c>
      <c r="D369" s="101" t="s">
        <v>108</v>
      </c>
      <c r="E369" s="101" t="s">
        <v>107</v>
      </c>
      <c r="F369" s="30"/>
      <c r="G369" s="158">
        <f>G370+G374</f>
        <v>2059.5</v>
      </c>
      <c r="H369" s="158">
        <f t="shared" ref="H369:M369" si="174">H370+H374</f>
        <v>0</v>
      </c>
      <c r="I369" s="158">
        <f t="shared" si="174"/>
        <v>1013.4</v>
      </c>
      <c r="J369" s="158">
        <f t="shared" si="174"/>
        <v>0</v>
      </c>
      <c r="K369" s="158">
        <f t="shared" si="174"/>
        <v>0</v>
      </c>
      <c r="L369" s="158">
        <f t="shared" si="174"/>
        <v>760</v>
      </c>
      <c r="M369" s="158">
        <f t="shared" si="174"/>
        <v>760</v>
      </c>
    </row>
    <row r="370" spans="1:13" s="33" customFormat="1" ht="51.75" thickBot="1" x14ac:dyDescent="0.3">
      <c r="A370" s="41" t="s">
        <v>92</v>
      </c>
      <c r="B370" s="30" t="s">
        <v>413</v>
      </c>
      <c r="C370" s="30">
        <v>148</v>
      </c>
      <c r="D370" s="31" t="s">
        <v>108</v>
      </c>
      <c r="E370" s="31" t="s">
        <v>107</v>
      </c>
      <c r="F370" s="30"/>
      <c r="G370" s="158">
        <f>G371</f>
        <v>706.4</v>
      </c>
      <c r="H370" s="158">
        <f t="shared" ref="H370:M370" si="175">H371</f>
        <v>0</v>
      </c>
      <c r="I370" s="158">
        <f t="shared" si="175"/>
        <v>1013.4</v>
      </c>
      <c r="J370" s="158">
        <f t="shared" si="175"/>
        <v>0</v>
      </c>
      <c r="K370" s="158">
        <f t="shared" si="175"/>
        <v>0</v>
      </c>
      <c r="L370" s="158">
        <f t="shared" si="175"/>
        <v>660</v>
      </c>
      <c r="M370" s="158">
        <f t="shared" si="175"/>
        <v>660</v>
      </c>
    </row>
    <row r="371" spans="1:13" s="33" customFormat="1" ht="51.75" thickBot="1" x14ac:dyDescent="0.3">
      <c r="A371" s="41" t="s">
        <v>532</v>
      </c>
      <c r="B371" s="30" t="s">
        <v>414</v>
      </c>
      <c r="C371" s="30">
        <v>148</v>
      </c>
      <c r="D371" s="31" t="s">
        <v>108</v>
      </c>
      <c r="E371" s="31" t="s">
        <v>107</v>
      </c>
      <c r="F371" s="30"/>
      <c r="G371" s="158">
        <f>G372+G373</f>
        <v>706.4</v>
      </c>
      <c r="H371" s="158">
        <f t="shared" ref="H371:M371" si="176">H372+H373</f>
        <v>0</v>
      </c>
      <c r="I371" s="158">
        <f t="shared" si="176"/>
        <v>1013.4</v>
      </c>
      <c r="J371" s="158">
        <f t="shared" si="176"/>
        <v>0</v>
      </c>
      <c r="K371" s="158">
        <f t="shared" si="176"/>
        <v>0</v>
      </c>
      <c r="L371" s="158">
        <f t="shared" si="176"/>
        <v>660</v>
      </c>
      <c r="M371" s="158">
        <f t="shared" si="176"/>
        <v>660</v>
      </c>
    </row>
    <row r="372" spans="1:13" s="33" customFormat="1" ht="51.75" thickBot="1" x14ac:dyDescent="0.3">
      <c r="A372" s="41" t="s">
        <v>3</v>
      </c>
      <c r="B372" s="30" t="s">
        <v>414</v>
      </c>
      <c r="C372" s="30">
        <v>148</v>
      </c>
      <c r="D372" s="31" t="s">
        <v>108</v>
      </c>
      <c r="E372" s="31" t="s">
        <v>107</v>
      </c>
      <c r="F372" s="30">
        <v>240</v>
      </c>
      <c r="G372" s="158">
        <v>701</v>
      </c>
      <c r="H372" s="158"/>
      <c r="I372" s="158">
        <v>1013.4</v>
      </c>
      <c r="J372" s="158"/>
      <c r="K372" s="158"/>
      <c r="L372" s="158">
        <v>660</v>
      </c>
      <c r="M372" s="158">
        <v>660</v>
      </c>
    </row>
    <row r="373" spans="1:13" s="33" customFormat="1" ht="15.75" thickBot="1" x14ac:dyDescent="0.3">
      <c r="A373" s="132" t="s">
        <v>546</v>
      </c>
      <c r="B373" s="133" t="s">
        <v>414</v>
      </c>
      <c r="C373" s="133">
        <v>148</v>
      </c>
      <c r="D373" s="134" t="s">
        <v>108</v>
      </c>
      <c r="E373" s="134" t="s">
        <v>107</v>
      </c>
      <c r="F373" s="133">
        <v>830</v>
      </c>
      <c r="G373" s="158">
        <v>5.4</v>
      </c>
      <c r="H373" s="158"/>
      <c r="I373" s="158"/>
      <c r="J373" s="158"/>
      <c r="K373" s="158"/>
      <c r="L373" s="158">
        <v>0</v>
      </c>
      <c r="M373" s="158">
        <v>0</v>
      </c>
    </row>
    <row r="374" spans="1:13" s="33" customFormat="1" ht="119.25" customHeight="1" thickBot="1" x14ac:dyDescent="0.3">
      <c r="A374" s="41" t="s">
        <v>425</v>
      </c>
      <c r="B374" s="30" t="s">
        <v>415</v>
      </c>
      <c r="C374" s="30">
        <v>148</v>
      </c>
      <c r="D374" s="31" t="s">
        <v>108</v>
      </c>
      <c r="E374" s="31" t="s">
        <v>107</v>
      </c>
      <c r="F374" s="30"/>
      <c r="G374" s="158">
        <f>G375</f>
        <v>1353.1</v>
      </c>
      <c r="H374" s="158"/>
      <c r="I374" s="158"/>
      <c r="J374" s="158"/>
      <c r="K374" s="158"/>
      <c r="L374" s="158">
        <f>L375</f>
        <v>100</v>
      </c>
      <c r="M374" s="158">
        <f>M375</f>
        <v>100</v>
      </c>
    </row>
    <row r="375" spans="1:13" s="33" customFormat="1" ht="106.5" customHeight="1" thickBot="1" x14ac:dyDescent="0.3">
      <c r="A375" s="41" t="s">
        <v>374</v>
      </c>
      <c r="B375" s="30" t="s">
        <v>416</v>
      </c>
      <c r="C375" s="30">
        <v>148</v>
      </c>
      <c r="D375" s="31" t="s">
        <v>108</v>
      </c>
      <c r="E375" s="31" t="s">
        <v>107</v>
      </c>
      <c r="F375" s="30"/>
      <c r="G375" s="158">
        <f>G376</f>
        <v>1353.1</v>
      </c>
      <c r="H375" s="158"/>
      <c r="I375" s="158"/>
      <c r="J375" s="158"/>
      <c r="K375" s="158"/>
      <c r="L375" s="158">
        <f>L376</f>
        <v>100</v>
      </c>
      <c r="M375" s="158">
        <f>M376</f>
        <v>100</v>
      </c>
    </row>
    <row r="376" spans="1:13" s="33" customFormat="1" ht="51.75" thickBot="1" x14ac:dyDescent="0.3">
      <c r="A376" s="41" t="s">
        <v>3</v>
      </c>
      <c r="B376" s="30" t="s">
        <v>416</v>
      </c>
      <c r="C376" s="30">
        <v>148</v>
      </c>
      <c r="D376" s="31" t="s">
        <v>108</v>
      </c>
      <c r="E376" s="31" t="s">
        <v>107</v>
      </c>
      <c r="F376" s="30">
        <v>240</v>
      </c>
      <c r="G376" s="158">
        <v>1353.1</v>
      </c>
      <c r="H376" s="158"/>
      <c r="I376" s="158"/>
      <c r="J376" s="158"/>
      <c r="K376" s="158"/>
      <c r="L376" s="158">
        <v>100</v>
      </c>
      <c r="M376" s="158">
        <v>100</v>
      </c>
    </row>
    <row r="377" spans="1:13" s="33" customFormat="1" ht="77.25" thickBot="1" x14ac:dyDescent="0.3">
      <c r="A377" s="132" t="s">
        <v>627</v>
      </c>
      <c r="B377" s="133" t="s">
        <v>630</v>
      </c>
      <c r="C377" s="133">
        <v>148</v>
      </c>
      <c r="D377" s="134" t="s">
        <v>108</v>
      </c>
      <c r="E377" s="134" t="s">
        <v>107</v>
      </c>
      <c r="F377" s="133"/>
      <c r="G377" s="158">
        <f>G378</f>
        <v>616.70000000000005</v>
      </c>
      <c r="H377" s="158"/>
      <c r="I377" s="158"/>
      <c r="J377" s="158"/>
      <c r="K377" s="158"/>
      <c r="L377" s="158">
        <f>L378</f>
        <v>0</v>
      </c>
      <c r="M377" s="158">
        <f>M378</f>
        <v>0</v>
      </c>
    </row>
    <row r="378" spans="1:13" s="33" customFormat="1" ht="77.25" thickBot="1" x14ac:dyDescent="0.3">
      <c r="A378" s="132" t="s">
        <v>628</v>
      </c>
      <c r="B378" s="133" t="s">
        <v>629</v>
      </c>
      <c r="C378" s="133">
        <v>148</v>
      </c>
      <c r="D378" s="134" t="s">
        <v>108</v>
      </c>
      <c r="E378" s="134" t="s">
        <v>107</v>
      </c>
      <c r="F378" s="133"/>
      <c r="G378" s="158">
        <f>G379</f>
        <v>616.70000000000005</v>
      </c>
      <c r="H378" s="158"/>
      <c r="I378" s="158"/>
      <c r="J378" s="158"/>
      <c r="K378" s="158"/>
      <c r="L378" s="158">
        <f>L379</f>
        <v>0</v>
      </c>
      <c r="M378" s="158">
        <f>M379</f>
        <v>0</v>
      </c>
    </row>
    <row r="379" spans="1:13" s="33" customFormat="1" ht="51.75" thickBot="1" x14ac:dyDescent="0.3">
      <c r="A379" s="132" t="s">
        <v>3</v>
      </c>
      <c r="B379" s="133" t="s">
        <v>629</v>
      </c>
      <c r="C379" s="133">
        <v>148</v>
      </c>
      <c r="D379" s="134" t="s">
        <v>108</v>
      </c>
      <c r="E379" s="134" t="s">
        <v>107</v>
      </c>
      <c r="F379" s="133">
        <v>240</v>
      </c>
      <c r="G379" s="158">
        <v>616.70000000000005</v>
      </c>
      <c r="H379" s="158"/>
      <c r="I379" s="158"/>
      <c r="J379" s="158"/>
      <c r="K379" s="158"/>
      <c r="L379" s="158">
        <v>0</v>
      </c>
      <c r="M379" s="158">
        <v>0</v>
      </c>
    </row>
    <row r="380" spans="1:13" ht="64.5" thickBot="1" x14ac:dyDescent="0.3">
      <c r="A380" s="41" t="s">
        <v>641</v>
      </c>
      <c r="B380" s="30" t="s">
        <v>423</v>
      </c>
      <c r="C380" s="30">
        <v>148</v>
      </c>
      <c r="D380" s="31" t="s">
        <v>108</v>
      </c>
      <c r="E380" s="31" t="s">
        <v>112</v>
      </c>
      <c r="F380" s="30"/>
      <c r="G380" s="158">
        <f>G381+G388+G393+G396</f>
        <v>109662.90000000001</v>
      </c>
      <c r="H380" s="158" t="e">
        <f>H381+H388+#REF!</f>
        <v>#REF!</v>
      </c>
      <c r="I380" s="158" t="e">
        <f>I381+I388+#REF!</f>
        <v>#REF!</v>
      </c>
      <c r="J380" s="158" t="e">
        <f>J381+J388+#REF!</f>
        <v>#REF!</v>
      </c>
      <c r="K380" s="158" t="e">
        <f>K381+K388+#REF!</f>
        <v>#REF!</v>
      </c>
      <c r="L380" s="158">
        <f>L381+L388+L396+L393</f>
        <v>5508.5</v>
      </c>
      <c r="M380" s="158">
        <f>M381+M388</f>
        <v>5518.5</v>
      </c>
    </row>
    <row r="381" spans="1:13" ht="63.75" customHeight="1" thickBot="1" x14ac:dyDescent="0.3">
      <c r="A381" s="41" t="s">
        <v>426</v>
      </c>
      <c r="B381" s="30" t="s">
        <v>417</v>
      </c>
      <c r="C381" s="30">
        <v>148</v>
      </c>
      <c r="D381" s="31" t="s">
        <v>108</v>
      </c>
      <c r="E381" s="31" t="s">
        <v>112</v>
      </c>
      <c r="F381" s="30"/>
      <c r="G381" s="158">
        <f>G382+G385</f>
        <v>98800.3</v>
      </c>
      <c r="H381" s="158">
        <f t="shared" ref="H381:M381" si="177">H382+H385</f>
        <v>0</v>
      </c>
      <c r="I381" s="158">
        <f t="shared" si="177"/>
        <v>508.8</v>
      </c>
      <c r="J381" s="158">
        <f t="shared" si="177"/>
        <v>0</v>
      </c>
      <c r="K381" s="158">
        <f t="shared" si="177"/>
        <v>0</v>
      </c>
      <c r="L381" s="158">
        <f t="shared" si="177"/>
        <v>4570</v>
      </c>
      <c r="M381" s="158">
        <f t="shared" si="177"/>
        <v>570</v>
      </c>
    </row>
    <row r="382" spans="1:13" ht="36.75" customHeight="1" thickBot="1" x14ac:dyDescent="0.3">
      <c r="A382" s="41" t="s">
        <v>90</v>
      </c>
      <c r="B382" s="30" t="s">
        <v>428</v>
      </c>
      <c r="C382" s="30">
        <v>148</v>
      </c>
      <c r="D382" s="31" t="s">
        <v>108</v>
      </c>
      <c r="E382" s="31" t="s">
        <v>112</v>
      </c>
      <c r="F382" s="30"/>
      <c r="G382" s="158">
        <f>G383+G384</f>
        <v>8499.5</v>
      </c>
      <c r="H382" s="158">
        <f t="shared" ref="H382:K382" si="178">H383</f>
        <v>0</v>
      </c>
      <c r="I382" s="158">
        <f t="shared" si="178"/>
        <v>508.8</v>
      </c>
      <c r="J382" s="158">
        <f t="shared" si="178"/>
        <v>0</v>
      </c>
      <c r="K382" s="158">
        <f t="shared" si="178"/>
        <v>0</v>
      </c>
      <c r="L382" s="158">
        <f>L383+L384</f>
        <v>570</v>
      </c>
      <c r="M382" s="158">
        <f>M383+M384</f>
        <v>570</v>
      </c>
    </row>
    <row r="383" spans="1:13" ht="51.75" thickBot="1" x14ac:dyDescent="0.3">
      <c r="A383" s="41" t="s">
        <v>4</v>
      </c>
      <c r="B383" s="30" t="s">
        <v>428</v>
      </c>
      <c r="C383" s="30">
        <v>148</v>
      </c>
      <c r="D383" s="31" t="s">
        <v>108</v>
      </c>
      <c r="E383" s="31" t="s">
        <v>112</v>
      </c>
      <c r="F383" s="30">
        <v>240</v>
      </c>
      <c r="G383" s="158">
        <v>7768.5</v>
      </c>
      <c r="H383" s="158"/>
      <c r="I383" s="158">
        <v>508.8</v>
      </c>
      <c r="J383" s="158"/>
      <c r="K383" s="158"/>
      <c r="L383" s="158">
        <v>570</v>
      </c>
      <c r="M383" s="158">
        <v>570</v>
      </c>
    </row>
    <row r="384" spans="1:13" ht="15.75" thickBot="1" x14ac:dyDescent="0.3">
      <c r="A384" s="155" t="s">
        <v>91</v>
      </c>
      <c r="B384" s="154" t="s">
        <v>428</v>
      </c>
      <c r="C384" s="154">
        <v>148</v>
      </c>
      <c r="D384" s="156" t="s">
        <v>108</v>
      </c>
      <c r="E384" s="156" t="s">
        <v>112</v>
      </c>
      <c r="F384" s="154">
        <v>410</v>
      </c>
      <c r="G384" s="158">
        <v>731</v>
      </c>
      <c r="H384" s="158"/>
      <c r="I384" s="158"/>
      <c r="J384" s="158"/>
      <c r="K384" s="158"/>
      <c r="L384" s="158">
        <v>0</v>
      </c>
      <c r="M384" s="158">
        <v>0</v>
      </c>
    </row>
    <row r="385" spans="1:13" ht="38.25" customHeight="1" thickBot="1" x14ac:dyDescent="0.3">
      <c r="A385" s="35" t="s">
        <v>427</v>
      </c>
      <c r="B385" s="31" t="s">
        <v>429</v>
      </c>
      <c r="C385" s="30">
        <v>148</v>
      </c>
      <c r="D385" s="31" t="s">
        <v>108</v>
      </c>
      <c r="E385" s="31" t="s">
        <v>112</v>
      </c>
      <c r="F385" s="30"/>
      <c r="G385" s="158">
        <f>G386+G387</f>
        <v>90300.800000000003</v>
      </c>
      <c r="H385" s="158">
        <f t="shared" ref="H385:M385" si="179">H386+H387</f>
        <v>0</v>
      </c>
      <c r="I385" s="158">
        <f t="shared" si="179"/>
        <v>0</v>
      </c>
      <c r="J385" s="158">
        <f t="shared" si="179"/>
        <v>0</v>
      </c>
      <c r="K385" s="158">
        <f t="shared" si="179"/>
        <v>0</v>
      </c>
      <c r="L385" s="158">
        <f t="shared" si="179"/>
        <v>4000</v>
      </c>
      <c r="M385" s="158">
        <f t="shared" si="179"/>
        <v>0</v>
      </c>
    </row>
    <row r="386" spans="1:13" ht="38.25" customHeight="1" thickBot="1" x14ac:dyDescent="0.3">
      <c r="A386" s="114" t="s">
        <v>4</v>
      </c>
      <c r="B386" s="115" t="s">
        <v>429</v>
      </c>
      <c r="C386" s="113">
        <v>148</v>
      </c>
      <c r="D386" s="115" t="s">
        <v>108</v>
      </c>
      <c r="E386" s="115" t="s">
        <v>112</v>
      </c>
      <c r="F386" s="113">
        <v>240</v>
      </c>
      <c r="G386" s="158">
        <v>4455.3</v>
      </c>
      <c r="H386" s="158"/>
      <c r="I386" s="158"/>
      <c r="J386" s="158"/>
      <c r="K386" s="158"/>
      <c r="L386" s="158">
        <v>4000</v>
      </c>
      <c r="M386" s="158">
        <v>0</v>
      </c>
    </row>
    <row r="387" spans="1:13" ht="15.75" thickBot="1" x14ac:dyDescent="0.3">
      <c r="A387" s="35" t="s">
        <v>91</v>
      </c>
      <c r="B387" s="31" t="s">
        <v>429</v>
      </c>
      <c r="C387" s="30">
        <v>148</v>
      </c>
      <c r="D387" s="31" t="s">
        <v>108</v>
      </c>
      <c r="E387" s="31" t="s">
        <v>112</v>
      </c>
      <c r="F387" s="30">
        <v>410</v>
      </c>
      <c r="G387" s="158">
        <v>85845.5</v>
      </c>
      <c r="H387" s="158"/>
      <c r="I387" s="158"/>
      <c r="J387" s="158"/>
      <c r="K387" s="158"/>
      <c r="L387" s="158">
        <v>0</v>
      </c>
      <c r="M387" s="158">
        <v>0</v>
      </c>
    </row>
    <row r="388" spans="1:13" ht="51.75" thickBot="1" x14ac:dyDescent="0.3">
      <c r="A388" s="35" t="s">
        <v>430</v>
      </c>
      <c r="B388" s="31" t="s">
        <v>418</v>
      </c>
      <c r="C388" s="30">
        <v>148</v>
      </c>
      <c r="D388" s="31" t="s">
        <v>108</v>
      </c>
      <c r="E388" s="31" t="s">
        <v>112</v>
      </c>
      <c r="F388" s="30"/>
      <c r="G388" s="158">
        <f>G389+G391</f>
        <v>5487.6</v>
      </c>
      <c r="H388" s="158">
        <f t="shared" ref="H388:K388" si="180">H389</f>
        <v>0</v>
      </c>
      <c r="I388" s="158">
        <f t="shared" si="180"/>
        <v>203.3</v>
      </c>
      <c r="J388" s="158">
        <f t="shared" si="180"/>
        <v>0</v>
      </c>
      <c r="K388" s="158">
        <f t="shared" si="180"/>
        <v>0</v>
      </c>
      <c r="L388" s="158">
        <f>L389+L391</f>
        <v>88.5</v>
      </c>
      <c r="M388" s="158">
        <f>M389+M391</f>
        <v>4948.5</v>
      </c>
    </row>
    <row r="389" spans="1:13" ht="51.75" thickBot="1" x14ac:dyDescent="0.3">
      <c r="A389" s="35" t="s">
        <v>431</v>
      </c>
      <c r="B389" s="31" t="s">
        <v>419</v>
      </c>
      <c r="C389" s="30">
        <v>148</v>
      </c>
      <c r="D389" s="31" t="s">
        <v>108</v>
      </c>
      <c r="E389" s="31" t="s">
        <v>112</v>
      </c>
      <c r="F389" s="30"/>
      <c r="G389" s="158">
        <f>G390</f>
        <v>2699.7</v>
      </c>
      <c r="H389" s="158">
        <f t="shared" ref="H389:M389" si="181">H390</f>
        <v>0</v>
      </c>
      <c r="I389" s="158">
        <f t="shared" si="181"/>
        <v>203.3</v>
      </c>
      <c r="J389" s="158">
        <f t="shared" si="181"/>
        <v>0</v>
      </c>
      <c r="K389" s="158">
        <f t="shared" si="181"/>
        <v>0</v>
      </c>
      <c r="L389" s="158">
        <f t="shared" si="181"/>
        <v>88.5</v>
      </c>
      <c r="M389" s="158">
        <f t="shared" si="181"/>
        <v>88.5</v>
      </c>
    </row>
    <row r="390" spans="1:13" ht="51.75" thickBot="1" x14ac:dyDescent="0.3">
      <c r="A390" s="35" t="s">
        <v>4</v>
      </c>
      <c r="B390" s="31" t="s">
        <v>419</v>
      </c>
      <c r="C390" s="30">
        <v>148</v>
      </c>
      <c r="D390" s="31" t="s">
        <v>108</v>
      </c>
      <c r="E390" s="31" t="s">
        <v>112</v>
      </c>
      <c r="F390" s="30">
        <v>240</v>
      </c>
      <c r="G390" s="158">
        <v>2699.7</v>
      </c>
      <c r="H390" s="158"/>
      <c r="I390" s="158">
        <v>203.3</v>
      </c>
      <c r="J390" s="158"/>
      <c r="K390" s="158"/>
      <c r="L390" s="158">
        <v>88.5</v>
      </c>
      <c r="M390" s="158">
        <v>88.5</v>
      </c>
    </row>
    <row r="391" spans="1:13" ht="28.5" customHeight="1" thickBot="1" x14ac:dyDescent="0.3">
      <c r="A391" s="19" t="s">
        <v>579</v>
      </c>
      <c r="B391" s="124" t="s">
        <v>580</v>
      </c>
      <c r="C391" s="123">
        <v>148</v>
      </c>
      <c r="D391" s="124" t="s">
        <v>108</v>
      </c>
      <c r="E391" s="124" t="s">
        <v>112</v>
      </c>
      <c r="F391" s="123"/>
      <c r="G391" s="158">
        <f>G392</f>
        <v>2787.9</v>
      </c>
      <c r="H391" s="158"/>
      <c r="I391" s="158"/>
      <c r="J391" s="158"/>
      <c r="K391" s="158"/>
      <c r="L391" s="158">
        <f>L392</f>
        <v>0</v>
      </c>
      <c r="M391" s="158">
        <v>4860</v>
      </c>
    </row>
    <row r="392" spans="1:13" ht="29.25" customHeight="1" thickBot="1" x14ac:dyDescent="0.3">
      <c r="A392" s="19" t="s">
        <v>4</v>
      </c>
      <c r="B392" s="124" t="s">
        <v>580</v>
      </c>
      <c r="C392" s="123">
        <v>148</v>
      </c>
      <c r="D392" s="124" t="s">
        <v>108</v>
      </c>
      <c r="E392" s="124" t="s">
        <v>112</v>
      </c>
      <c r="F392" s="123">
        <v>240</v>
      </c>
      <c r="G392" s="158">
        <v>2787.9</v>
      </c>
      <c r="H392" s="158"/>
      <c r="I392" s="158"/>
      <c r="J392" s="158"/>
      <c r="K392" s="158"/>
      <c r="L392" s="158">
        <v>0</v>
      </c>
      <c r="M392" s="158">
        <v>0</v>
      </c>
    </row>
    <row r="393" spans="1:13" ht="29.25" customHeight="1" thickBot="1" x14ac:dyDescent="0.3">
      <c r="A393" s="122" t="s">
        <v>510</v>
      </c>
      <c r="B393" s="123" t="s">
        <v>511</v>
      </c>
      <c r="C393" s="123">
        <v>148</v>
      </c>
      <c r="D393" s="124" t="s">
        <v>108</v>
      </c>
      <c r="E393" s="124" t="s">
        <v>108</v>
      </c>
      <c r="F393" s="123"/>
      <c r="G393" s="158">
        <f>G394</f>
        <v>375</v>
      </c>
      <c r="H393" s="158"/>
      <c r="I393" s="158"/>
      <c r="J393" s="158"/>
      <c r="K393" s="158"/>
      <c r="L393" s="158">
        <f>L394</f>
        <v>850</v>
      </c>
      <c r="M393" s="158">
        <f>M394</f>
        <v>0</v>
      </c>
    </row>
    <row r="394" spans="1:13" ht="29.25" customHeight="1" thickBot="1" x14ac:dyDescent="0.3">
      <c r="A394" s="122" t="s">
        <v>476</v>
      </c>
      <c r="B394" s="123" t="s">
        <v>512</v>
      </c>
      <c r="C394" s="123">
        <v>148</v>
      </c>
      <c r="D394" s="124" t="s">
        <v>108</v>
      </c>
      <c r="E394" s="124" t="s">
        <v>108</v>
      </c>
      <c r="F394" s="123"/>
      <c r="G394" s="158">
        <f>G395</f>
        <v>375</v>
      </c>
      <c r="H394" s="158"/>
      <c r="I394" s="158"/>
      <c r="J394" s="158"/>
      <c r="K394" s="158"/>
      <c r="L394" s="158">
        <f>L395</f>
        <v>850</v>
      </c>
      <c r="M394" s="158">
        <f>M395</f>
        <v>0</v>
      </c>
    </row>
    <row r="395" spans="1:13" ht="29.25" customHeight="1" thickBot="1" x14ac:dyDescent="0.3">
      <c r="A395" s="122" t="s">
        <v>12</v>
      </c>
      <c r="B395" s="123" t="s">
        <v>512</v>
      </c>
      <c r="C395" s="123">
        <v>148</v>
      </c>
      <c r="D395" s="124" t="s">
        <v>108</v>
      </c>
      <c r="E395" s="124" t="s">
        <v>108</v>
      </c>
      <c r="F395" s="123">
        <v>240</v>
      </c>
      <c r="G395" s="162">
        <v>375</v>
      </c>
      <c r="H395" s="158"/>
      <c r="I395" s="158"/>
      <c r="J395" s="158"/>
      <c r="K395" s="158"/>
      <c r="L395" s="158">
        <v>850</v>
      </c>
      <c r="M395" s="158">
        <v>0</v>
      </c>
    </row>
    <row r="396" spans="1:13" ht="29.25" customHeight="1" thickBot="1" x14ac:dyDescent="0.3">
      <c r="A396" s="19" t="s">
        <v>581</v>
      </c>
      <c r="B396" s="124" t="s">
        <v>584</v>
      </c>
      <c r="C396" s="123">
        <v>148</v>
      </c>
      <c r="D396" s="124" t="s">
        <v>108</v>
      </c>
      <c r="E396" s="124" t="s">
        <v>112</v>
      </c>
      <c r="F396" s="123"/>
      <c r="G396" s="158">
        <f>G397</f>
        <v>5000</v>
      </c>
      <c r="H396" s="158"/>
      <c r="I396" s="158"/>
      <c r="J396" s="158"/>
      <c r="K396" s="158"/>
      <c r="L396" s="158">
        <f>L397</f>
        <v>0</v>
      </c>
      <c r="M396" s="158">
        <f>M397</f>
        <v>0</v>
      </c>
    </row>
    <row r="397" spans="1:13" ht="29.25" customHeight="1" thickBot="1" x14ac:dyDescent="0.3">
      <c r="A397" s="19" t="s">
        <v>582</v>
      </c>
      <c r="B397" s="124" t="s">
        <v>585</v>
      </c>
      <c r="C397" s="123">
        <v>148</v>
      </c>
      <c r="D397" s="124" t="s">
        <v>108</v>
      </c>
      <c r="E397" s="124" t="s">
        <v>112</v>
      </c>
      <c r="F397" s="123"/>
      <c r="G397" s="158">
        <f>G398</f>
        <v>5000</v>
      </c>
      <c r="H397" s="158"/>
      <c r="I397" s="158"/>
      <c r="J397" s="158"/>
      <c r="K397" s="158"/>
      <c r="L397" s="158">
        <f>L398</f>
        <v>0</v>
      </c>
      <c r="M397" s="158">
        <f>M398</f>
        <v>0</v>
      </c>
    </row>
    <row r="398" spans="1:13" ht="29.25" customHeight="1" thickBot="1" x14ac:dyDescent="0.3">
      <c r="A398" s="19" t="s">
        <v>583</v>
      </c>
      <c r="B398" s="124" t="s">
        <v>585</v>
      </c>
      <c r="C398" s="123">
        <v>148</v>
      </c>
      <c r="D398" s="124" t="s">
        <v>108</v>
      </c>
      <c r="E398" s="124" t="s">
        <v>112</v>
      </c>
      <c r="F398" s="123">
        <v>810</v>
      </c>
      <c r="G398" s="158">
        <v>5000</v>
      </c>
      <c r="H398" s="158"/>
      <c r="I398" s="158"/>
      <c r="J398" s="158"/>
      <c r="K398" s="158"/>
      <c r="L398" s="158">
        <v>0</v>
      </c>
      <c r="M398" s="158">
        <v>0</v>
      </c>
    </row>
    <row r="399" spans="1:13" ht="90" thickBot="1" x14ac:dyDescent="0.3">
      <c r="A399" s="85" t="s">
        <v>295</v>
      </c>
      <c r="B399" s="34" t="s">
        <v>294</v>
      </c>
      <c r="C399" s="79"/>
      <c r="D399" s="86"/>
      <c r="E399" s="86"/>
      <c r="F399" s="34"/>
      <c r="G399" s="159">
        <f t="shared" ref="G399:M399" si="182">G400+G424</f>
        <v>16166.1</v>
      </c>
      <c r="H399" s="159" t="e">
        <f t="shared" si="182"/>
        <v>#REF!</v>
      </c>
      <c r="I399" s="159" t="e">
        <f t="shared" si="182"/>
        <v>#REF!</v>
      </c>
      <c r="J399" s="159" t="e">
        <f t="shared" si="182"/>
        <v>#REF!</v>
      </c>
      <c r="K399" s="159" t="e">
        <f t="shared" si="182"/>
        <v>#REF!</v>
      </c>
      <c r="L399" s="159">
        <f t="shared" si="182"/>
        <v>702.5</v>
      </c>
      <c r="M399" s="159">
        <f t="shared" si="182"/>
        <v>702.5</v>
      </c>
    </row>
    <row r="400" spans="1:13" ht="77.25" thickBot="1" x14ac:dyDescent="0.3">
      <c r="A400" s="78" t="s">
        <v>296</v>
      </c>
      <c r="B400" s="79" t="s">
        <v>297</v>
      </c>
      <c r="C400" s="79">
        <v>148</v>
      </c>
      <c r="D400" s="80"/>
      <c r="E400" s="80"/>
      <c r="F400" s="79"/>
      <c r="G400" s="158">
        <f>G401+G404+G407+G412+G416+G421</f>
        <v>14262.4</v>
      </c>
      <c r="H400" s="158">
        <f t="shared" ref="H400:M400" si="183">H401+H404+H407+H416+H421</f>
        <v>0</v>
      </c>
      <c r="I400" s="158">
        <f t="shared" si="183"/>
        <v>1160.3999999999999</v>
      </c>
      <c r="J400" s="158">
        <f t="shared" si="183"/>
        <v>50.9</v>
      </c>
      <c r="K400" s="158">
        <f t="shared" si="183"/>
        <v>0</v>
      </c>
      <c r="L400" s="158">
        <f t="shared" si="183"/>
        <v>0</v>
      </c>
      <c r="M400" s="158">
        <f t="shared" si="183"/>
        <v>0</v>
      </c>
    </row>
    <row r="401" spans="1:13" ht="45" customHeight="1" thickBot="1" x14ac:dyDescent="0.3">
      <c r="A401" s="78" t="s">
        <v>93</v>
      </c>
      <c r="B401" s="79" t="s">
        <v>298</v>
      </c>
      <c r="C401" s="79">
        <v>148</v>
      </c>
      <c r="D401" s="80" t="s">
        <v>107</v>
      </c>
      <c r="E401" s="80">
        <v>13</v>
      </c>
      <c r="F401" s="79"/>
      <c r="G401" s="158">
        <f>G402</f>
        <v>51.2</v>
      </c>
      <c r="H401" s="158">
        <f t="shared" ref="H401:M402" si="184">H402</f>
        <v>0</v>
      </c>
      <c r="I401" s="158">
        <f t="shared" si="184"/>
        <v>0</v>
      </c>
      <c r="J401" s="158">
        <f t="shared" si="184"/>
        <v>50.9</v>
      </c>
      <c r="K401" s="158">
        <f t="shared" si="184"/>
        <v>0</v>
      </c>
      <c r="L401" s="158">
        <f t="shared" si="184"/>
        <v>0</v>
      </c>
      <c r="M401" s="158">
        <f t="shared" si="184"/>
        <v>0</v>
      </c>
    </row>
    <row r="402" spans="1:13" ht="51.75" thickBot="1" x14ac:dyDescent="0.3">
      <c r="A402" s="78" t="s">
        <v>94</v>
      </c>
      <c r="B402" s="79" t="s">
        <v>299</v>
      </c>
      <c r="C402" s="79">
        <v>148</v>
      </c>
      <c r="D402" s="80" t="s">
        <v>107</v>
      </c>
      <c r="E402" s="80">
        <v>13</v>
      </c>
      <c r="F402" s="79"/>
      <c r="G402" s="158">
        <f>G403</f>
        <v>51.2</v>
      </c>
      <c r="H402" s="158">
        <f t="shared" si="184"/>
        <v>0</v>
      </c>
      <c r="I402" s="158">
        <f t="shared" si="184"/>
        <v>0</v>
      </c>
      <c r="J402" s="158">
        <f t="shared" si="184"/>
        <v>50.9</v>
      </c>
      <c r="K402" s="158">
        <f t="shared" si="184"/>
        <v>0</v>
      </c>
      <c r="L402" s="158">
        <f t="shared" si="184"/>
        <v>0</v>
      </c>
      <c r="M402" s="158">
        <f t="shared" si="184"/>
        <v>0</v>
      </c>
    </row>
    <row r="403" spans="1:13" ht="51.75" thickBot="1" x14ac:dyDescent="0.3">
      <c r="A403" s="78" t="s">
        <v>12</v>
      </c>
      <c r="B403" s="79" t="s">
        <v>299</v>
      </c>
      <c r="C403" s="79">
        <v>148</v>
      </c>
      <c r="D403" s="80" t="s">
        <v>107</v>
      </c>
      <c r="E403" s="80">
        <v>13</v>
      </c>
      <c r="F403" s="79">
        <v>240</v>
      </c>
      <c r="G403" s="158">
        <v>51.2</v>
      </c>
      <c r="H403" s="158"/>
      <c r="I403" s="158"/>
      <c r="J403" s="158">
        <v>50.9</v>
      </c>
      <c r="K403" s="158"/>
      <c r="L403" s="158">
        <v>0</v>
      </c>
      <c r="M403" s="158">
        <v>0</v>
      </c>
    </row>
    <row r="404" spans="1:13" ht="77.25" customHeight="1" thickBot="1" x14ac:dyDescent="0.3">
      <c r="A404" s="78" t="s">
        <v>507</v>
      </c>
      <c r="B404" s="79" t="s">
        <v>302</v>
      </c>
      <c r="C404" s="79">
        <v>148</v>
      </c>
      <c r="D404" s="80" t="s">
        <v>107</v>
      </c>
      <c r="E404" s="80">
        <v>13</v>
      </c>
      <c r="F404" s="79"/>
      <c r="G404" s="158">
        <f>G405</f>
        <v>50</v>
      </c>
      <c r="H404" s="158">
        <f t="shared" ref="H404:M405" si="185">H405</f>
        <v>0</v>
      </c>
      <c r="I404" s="158">
        <f t="shared" si="185"/>
        <v>101.8</v>
      </c>
      <c r="J404" s="158">
        <f t="shared" si="185"/>
        <v>0</v>
      </c>
      <c r="K404" s="158">
        <f t="shared" si="185"/>
        <v>0</v>
      </c>
      <c r="L404" s="158">
        <f t="shared" si="185"/>
        <v>0</v>
      </c>
      <c r="M404" s="158">
        <f t="shared" si="185"/>
        <v>0</v>
      </c>
    </row>
    <row r="405" spans="1:13" ht="39" thickBot="1" x14ac:dyDescent="0.3">
      <c r="A405" s="78" t="s">
        <v>508</v>
      </c>
      <c r="B405" s="79" t="s">
        <v>303</v>
      </c>
      <c r="C405" s="79">
        <v>148</v>
      </c>
      <c r="D405" s="80" t="s">
        <v>107</v>
      </c>
      <c r="E405" s="80">
        <v>13</v>
      </c>
      <c r="F405" s="79"/>
      <c r="G405" s="81">
        <f>G406</f>
        <v>50</v>
      </c>
      <c r="H405" s="81">
        <f t="shared" si="185"/>
        <v>0</v>
      </c>
      <c r="I405" s="81">
        <f t="shared" si="185"/>
        <v>101.8</v>
      </c>
      <c r="J405" s="81">
        <f t="shared" si="185"/>
        <v>0</v>
      </c>
      <c r="K405" s="81">
        <f t="shared" si="185"/>
        <v>0</v>
      </c>
      <c r="L405" s="81">
        <f t="shared" si="185"/>
        <v>0</v>
      </c>
      <c r="M405" s="81">
        <f t="shared" si="185"/>
        <v>0</v>
      </c>
    </row>
    <row r="406" spans="1:13" ht="51.75" thickBot="1" x14ac:dyDescent="0.3">
      <c r="A406" s="78" t="s">
        <v>12</v>
      </c>
      <c r="B406" s="79" t="s">
        <v>303</v>
      </c>
      <c r="C406" s="79">
        <v>148</v>
      </c>
      <c r="D406" s="80" t="s">
        <v>107</v>
      </c>
      <c r="E406" s="80">
        <v>13</v>
      </c>
      <c r="F406" s="79">
        <v>240</v>
      </c>
      <c r="G406" s="81">
        <v>50</v>
      </c>
      <c r="H406" s="81"/>
      <c r="I406" s="81">
        <v>101.8</v>
      </c>
      <c r="J406" s="81"/>
      <c r="K406" s="81"/>
      <c r="L406" s="81">
        <v>0</v>
      </c>
      <c r="M406" s="81">
        <v>0</v>
      </c>
    </row>
    <row r="407" spans="1:13" ht="77.25" thickBot="1" x14ac:dyDescent="0.3">
      <c r="A407" s="78" t="s">
        <v>305</v>
      </c>
      <c r="B407" s="79" t="s">
        <v>300</v>
      </c>
      <c r="C407" s="79">
        <v>148</v>
      </c>
      <c r="D407" s="80" t="s">
        <v>107</v>
      </c>
      <c r="E407" s="80">
        <v>13</v>
      </c>
      <c r="F407" s="79"/>
      <c r="G407" s="81">
        <f>G408</f>
        <v>1055.6000000000001</v>
      </c>
      <c r="H407" s="81">
        <f t="shared" ref="H407:M407" si="186">H408</f>
        <v>0</v>
      </c>
      <c r="I407" s="81">
        <f t="shared" si="186"/>
        <v>625.79999999999995</v>
      </c>
      <c r="J407" s="81">
        <f t="shared" si="186"/>
        <v>0</v>
      </c>
      <c r="K407" s="81">
        <f t="shared" si="186"/>
        <v>0</v>
      </c>
      <c r="L407" s="81">
        <f t="shared" si="186"/>
        <v>0</v>
      </c>
      <c r="M407" s="81">
        <f t="shared" si="186"/>
        <v>0</v>
      </c>
    </row>
    <row r="408" spans="1:13" ht="26.25" thickBot="1" x14ac:dyDescent="0.3">
      <c r="A408" s="78" t="s">
        <v>95</v>
      </c>
      <c r="B408" s="79" t="s">
        <v>304</v>
      </c>
      <c r="C408" s="79">
        <v>148</v>
      </c>
      <c r="D408" s="80" t="s">
        <v>107</v>
      </c>
      <c r="E408" s="80">
        <v>13</v>
      </c>
      <c r="F408" s="79"/>
      <c r="G408" s="81">
        <f>G409+G410+G411</f>
        <v>1055.6000000000001</v>
      </c>
      <c r="H408" s="109">
        <f t="shared" ref="H408:M408" si="187">H409+H411</f>
        <v>0</v>
      </c>
      <c r="I408" s="109">
        <f t="shared" si="187"/>
        <v>625.79999999999995</v>
      </c>
      <c r="J408" s="109">
        <f t="shared" si="187"/>
        <v>0</v>
      </c>
      <c r="K408" s="109">
        <f t="shared" si="187"/>
        <v>0</v>
      </c>
      <c r="L408" s="109">
        <f t="shared" si="187"/>
        <v>0</v>
      </c>
      <c r="M408" s="109">
        <f t="shared" si="187"/>
        <v>0</v>
      </c>
    </row>
    <row r="409" spans="1:13" ht="51.75" thickBot="1" x14ac:dyDescent="0.3">
      <c r="A409" s="78" t="s">
        <v>12</v>
      </c>
      <c r="B409" s="79" t="s">
        <v>304</v>
      </c>
      <c r="C409" s="79">
        <v>148</v>
      </c>
      <c r="D409" s="80" t="s">
        <v>107</v>
      </c>
      <c r="E409" s="80">
        <v>13</v>
      </c>
      <c r="F409" s="79">
        <v>240</v>
      </c>
      <c r="G409" s="81">
        <v>1052.2</v>
      </c>
      <c r="H409" s="81"/>
      <c r="I409" s="81">
        <v>625.79999999999995</v>
      </c>
      <c r="J409" s="81"/>
      <c r="K409" s="81"/>
      <c r="L409" s="81">
        <v>0</v>
      </c>
      <c r="M409" s="81">
        <v>0</v>
      </c>
    </row>
    <row r="410" spans="1:13" ht="21" customHeight="1" thickBot="1" x14ac:dyDescent="0.3">
      <c r="A410" s="122" t="s">
        <v>546</v>
      </c>
      <c r="B410" s="123" t="s">
        <v>304</v>
      </c>
      <c r="C410" s="123">
        <v>148</v>
      </c>
      <c r="D410" s="124" t="s">
        <v>107</v>
      </c>
      <c r="E410" s="124">
        <v>13</v>
      </c>
      <c r="F410" s="123">
        <v>830</v>
      </c>
      <c r="G410" s="125">
        <v>2</v>
      </c>
      <c r="H410" s="125"/>
      <c r="I410" s="125"/>
      <c r="J410" s="125"/>
      <c r="K410" s="125"/>
      <c r="L410" s="125">
        <v>0</v>
      </c>
      <c r="M410" s="125">
        <v>0</v>
      </c>
    </row>
    <row r="411" spans="1:13" ht="26.25" thickBot="1" x14ac:dyDescent="0.3">
      <c r="A411" s="111" t="s">
        <v>7</v>
      </c>
      <c r="B411" s="110" t="s">
        <v>304</v>
      </c>
      <c r="C411" s="110">
        <v>148</v>
      </c>
      <c r="D411" s="112" t="s">
        <v>107</v>
      </c>
      <c r="E411" s="112">
        <v>13</v>
      </c>
      <c r="F411" s="110">
        <v>850</v>
      </c>
      <c r="G411" s="109">
        <v>1.4</v>
      </c>
      <c r="H411" s="109"/>
      <c r="I411" s="109"/>
      <c r="J411" s="109"/>
      <c r="K411" s="109"/>
      <c r="L411" s="109">
        <v>0</v>
      </c>
      <c r="M411" s="109">
        <v>0</v>
      </c>
    </row>
    <row r="412" spans="1:13" ht="45.75" customHeight="1" thickBot="1" x14ac:dyDescent="0.3">
      <c r="A412" s="19" t="s">
        <v>586</v>
      </c>
      <c r="B412" s="56" t="s">
        <v>372</v>
      </c>
      <c r="C412" s="123">
        <v>148</v>
      </c>
      <c r="D412" s="124" t="s">
        <v>107</v>
      </c>
      <c r="E412" s="124">
        <v>13</v>
      </c>
      <c r="F412" s="123"/>
      <c r="G412" s="125">
        <f>G413</f>
        <v>3507</v>
      </c>
      <c r="H412" s="125"/>
      <c r="I412" s="125"/>
      <c r="J412" s="125"/>
      <c r="K412" s="125"/>
      <c r="L412" s="125">
        <f>L413</f>
        <v>0</v>
      </c>
      <c r="M412" s="125">
        <f>M413</f>
        <v>0</v>
      </c>
    </row>
    <row r="413" spans="1:13" ht="28.5" customHeight="1" thickBot="1" x14ac:dyDescent="0.3">
      <c r="A413" s="19" t="s">
        <v>370</v>
      </c>
      <c r="B413" s="56" t="s">
        <v>371</v>
      </c>
      <c r="C413" s="123">
        <v>148</v>
      </c>
      <c r="D413" s="124" t="s">
        <v>107</v>
      </c>
      <c r="E413" s="124">
        <v>13</v>
      </c>
      <c r="F413" s="123"/>
      <c r="G413" s="125">
        <f>G414+G415</f>
        <v>3507</v>
      </c>
      <c r="H413" s="149">
        <f t="shared" ref="H413:M413" si="188">H414+H415</f>
        <v>0</v>
      </c>
      <c r="I413" s="149">
        <f t="shared" si="188"/>
        <v>0</v>
      </c>
      <c r="J413" s="149">
        <f t="shared" si="188"/>
        <v>0</v>
      </c>
      <c r="K413" s="149">
        <f t="shared" si="188"/>
        <v>0</v>
      </c>
      <c r="L413" s="149">
        <f t="shared" si="188"/>
        <v>0</v>
      </c>
      <c r="M413" s="149">
        <f t="shared" si="188"/>
        <v>0</v>
      </c>
    </row>
    <row r="414" spans="1:13" ht="29.25" customHeight="1" thickBot="1" x14ac:dyDescent="0.3">
      <c r="A414" s="19" t="s">
        <v>12</v>
      </c>
      <c r="B414" s="56" t="s">
        <v>371</v>
      </c>
      <c r="C414" s="123">
        <v>148</v>
      </c>
      <c r="D414" s="124" t="s">
        <v>107</v>
      </c>
      <c r="E414" s="124">
        <v>13</v>
      </c>
      <c r="F414" s="123">
        <v>240</v>
      </c>
      <c r="G414" s="151">
        <v>2635</v>
      </c>
      <c r="H414" s="125"/>
      <c r="I414" s="125"/>
      <c r="J414" s="125"/>
      <c r="K414" s="125"/>
      <c r="L414" s="125">
        <v>0</v>
      </c>
      <c r="M414" s="125">
        <v>0</v>
      </c>
    </row>
    <row r="415" spans="1:13" ht="15" customHeight="1" thickBot="1" x14ac:dyDescent="0.3">
      <c r="A415" s="19" t="s">
        <v>91</v>
      </c>
      <c r="B415" s="56" t="s">
        <v>371</v>
      </c>
      <c r="C415" s="150">
        <v>148</v>
      </c>
      <c r="D415" s="152" t="s">
        <v>107</v>
      </c>
      <c r="E415" s="152">
        <v>13</v>
      </c>
      <c r="F415" s="150">
        <v>410</v>
      </c>
      <c r="G415" s="151">
        <v>872</v>
      </c>
      <c r="H415" s="149"/>
      <c r="I415" s="149"/>
      <c r="J415" s="149"/>
      <c r="K415" s="149"/>
      <c r="L415" s="149">
        <v>0</v>
      </c>
      <c r="M415" s="149">
        <v>0</v>
      </c>
    </row>
    <row r="416" spans="1:13" ht="115.5" thickBot="1" x14ac:dyDescent="0.3">
      <c r="A416" s="78" t="s">
        <v>96</v>
      </c>
      <c r="B416" s="79" t="s">
        <v>301</v>
      </c>
      <c r="C416" s="79">
        <v>148</v>
      </c>
      <c r="D416" s="80" t="s">
        <v>108</v>
      </c>
      <c r="E416" s="80" t="s">
        <v>107</v>
      </c>
      <c r="F416" s="79"/>
      <c r="G416" s="81">
        <f>G417</f>
        <v>671.8</v>
      </c>
      <c r="H416" s="81">
        <f t="shared" ref="H416:M416" si="189">H417</f>
        <v>0</v>
      </c>
      <c r="I416" s="81">
        <f t="shared" si="189"/>
        <v>432.8</v>
      </c>
      <c r="J416" s="81">
        <f t="shared" si="189"/>
        <v>0</v>
      </c>
      <c r="K416" s="81">
        <f t="shared" si="189"/>
        <v>0</v>
      </c>
      <c r="L416" s="81">
        <f t="shared" si="189"/>
        <v>0</v>
      </c>
      <c r="M416" s="81">
        <f t="shared" si="189"/>
        <v>0</v>
      </c>
    </row>
    <row r="417" spans="1:31" ht="51.75" thickBot="1" x14ac:dyDescent="0.3">
      <c r="A417" s="78" t="s">
        <v>97</v>
      </c>
      <c r="B417" s="79" t="s">
        <v>306</v>
      </c>
      <c r="C417" s="79">
        <v>148</v>
      </c>
      <c r="D417" s="80" t="s">
        <v>108</v>
      </c>
      <c r="E417" s="80" t="s">
        <v>107</v>
      </c>
      <c r="F417" s="79"/>
      <c r="G417" s="81">
        <f>G418+G419+G420</f>
        <v>671.8</v>
      </c>
      <c r="H417" s="109">
        <f t="shared" ref="H417:M417" si="190">H418+H419+H420</f>
        <v>0</v>
      </c>
      <c r="I417" s="109">
        <f t="shared" si="190"/>
        <v>432.8</v>
      </c>
      <c r="J417" s="109">
        <f t="shared" si="190"/>
        <v>0</v>
      </c>
      <c r="K417" s="109">
        <f t="shared" si="190"/>
        <v>0</v>
      </c>
      <c r="L417" s="109">
        <f t="shared" si="190"/>
        <v>0</v>
      </c>
      <c r="M417" s="109">
        <f t="shared" si="190"/>
        <v>0</v>
      </c>
    </row>
    <row r="418" spans="1:31" ht="51.75" thickBot="1" x14ac:dyDescent="0.3">
      <c r="A418" s="78" t="s">
        <v>3</v>
      </c>
      <c r="B418" s="79" t="s">
        <v>306</v>
      </c>
      <c r="C418" s="79">
        <v>148</v>
      </c>
      <c r="D418" s="80" t="s">
        <v>108</v>
      </c>
      <c r="E418" s="80" t="s">
        <v>107</v>
      </c>
      <c r="F418" s="79">
        <v>240</v>
      </c>
      <c r="G418" s="81">
        <v>656.7</v>
      </c>
      <c r="H418" s="81"/>
      <c r="I418" s="81">
        <v>432.8</v>
      </c>
      <c r="J418" s="81"/>
      <c r="K418" s="81"/>
      <c r="L418" s="81">
        <v>0</v>
      </c>
      <c r="M418" s="81">
        <v>0</v>
      </c>
    </row>
    <row r="419" spans="1:31" ht="15.75" thickBot="1" x14ac:dyDescent="0.3">
      <c r="A419" s="111" t="s">
        <v>546</v>
      </c>
      <c r="B419" s="110" t="s">
        <v>306</v>
      </c>
      <c r="C419" s="110">
        <v>148</v>
      </c>
      <c r="D419" s="112" t="s">
        <v>108</v>
      </c>
      <c r="E419" s="112" t="s">
        <v>107</v>
      </c>
      <c r="F419" s="110">
        <v>830</v>
      </c>
      <c r="G419" s="109">
        <v>2.2999999999999998</v>
      </c>
      <c r="H419" s="109"/>
      <c r="I419" s="109"/>
      <c r="J419" s="109"/>
      <c r="K419" s="109"/>
      <c r="L419" s="109">
        <v>0</v>
      </c>
      <c r="M419" s="109">
        <v>0</v>
      </c>
    </row>
    <row r="420" spans="1:31" ht="26.25" thickBot="1" x14ac:dyDescent="0.3">
      <c r="A420" s="111" t="s">
        <v>7</v>
      </c>
      <c r="B420" s="110" t="s">
        <v>306</v>
      </c>
      <c r="C420" s="110">
        <v>148</v>
      </c>
      <c r="D420" s="112" t="s">
        <v>108</v>
      </c>
      <c r="E420" s="112" t="s">
        <v>107</v>
      </c>
      <c r="F420" s="110">
        <v>850</v>
      </c>
      <c r="G420" s="109">
        <v>12.8</v>
      </c>
      <c r="H420" s="109"/>
      <c r="I420" s="109"/>
      <c r="J420" s="109"/>
      <c r="K420" s="109"/>
      <c r="L420" s="109">
        <v>0</v>
      </c>
      <c r="M420" s="109">
        <v>0</v>
      </c>
    </row>
    <row r="421" spans="1:31" ht="39" thickBot="1" x14ac:dyDescent="0.3">
      <c r="A421" s="78" t="s">
        <v>509</v>
      </c>
      <c r="B421" s="79" t="s">
        <v>372</v>
      </c>
      <c r="C421" s="79">
        <v>148</v>
      </c>
      <c r="D421" s="80" t="s">
        <v>108</v>
      </c>
      <c r="E421" s="80" t="s">
        <v>112</v>
      </c>
      <c r="F421" s="79"/>
      <c r="G421" s="81">
        <f>G422</f>
        <v>8926.7999999999993</v>
      </c>
      <c r="H421" s="81">
        <f t="shared" ref="H421:M422" si="191">H422</f>
        <v>0</v>
      </c>
      <c r="I421" s="81">
        <f t="shared" si="191"/>
        <v>0</v>
      </c>
      <c r="J421" s="81">
        <f t="shared" si="191"/>
        <v>0</v>
      </c>
      <c r="K421" s="81">
        <f t="shared" si="191"/>
        <v>0</v>
      </c>
      <c r="L421" s="81">
        <f t="shared" si="191"/>
        <v>0</v>
      </c>
      <c r="M421" s="81">
        <f t="shared" si="191"/>
        <v>0</v>
      </c>
    </row>
    <row r="422" spans="1:31" ht="77.25" thickBot="1" x14ac:dyDescent="0.3">
      <c r="A422" s="78" t="s">
        <v>631</v>
      </c>
      <c r="B422" s="79" t="s">
        <v>632</v>
      </c>
      <c r="C422" s="137">
        <v>148</v>
      </c>
      <c r="D422" s="139" t="s">
        <v>108</v>
      </c>
      <c r="E422" s="139" t="s">
        <v>112</v>
      </c>
      <c r="F422" s="79"/>
      <c r="G422" s="81">
        <f>G423</f>
        <v>8926.7999999999993</v>
      </c>
      <c r="H422" s="99">
        <f t="shared" si="191"/>
        <v>0</v>
      </c>
      <c r="I422" s="99">
        <f t="shared" si="191"/>
        <v>0</v>
      </c>
      <c r="J422" s="99">
        <f t="shared" si="191"/>
        <v>0</v>
      </c>
      <c r="K422" s="99">
        <f t="shared" si="191"/>
        <v>0</v>
      </c>
      <c r="L422" s="99">
        <f t="shared" si="191"/>
        <v>0</v>
      </c>
      <c r="M422" s="99">
        <f t="shared" si="191"/>
        <v>0</v>
      </c>
    </row>
    <row r="423" spans="1:31" ht="32.25" customHeight="1" thickBot="1" x14ac:dyDescent="0.3">
      <c r="A423" s="138" t="s">
        <v>12</v>
      </c>
      <c r="B423" s="79" t="s">
        <v>371</v>
      </c>
      <c r="C423" s="137">
        <v>148</v>
      </c>
      <c r="D423" s="139" t="s">
        <v>108</v>
      </c>
      <c r="E423" s="139" t="s">
        <v>112</v>
      </c>
      <c r="F423" s="79">
        <v>240</v>
      </c>
      <c r="G423" s="81">
        <v>8926.7999999999993</v>
      </c>
      <c r="H423" s="81"/>
      <c r="I423" s="81"/>
      <c r="J423" s="81"/>
      <c r="K423" s="81"/>
      <c r="L423" s="81">
        <v>0</v>
      </c>
      <c r="M423" s="81">
        <v>0</v>
      </c>
    </row>
    <row r="424" spans="1:31" ht="77.25" thickBot="1" x14ac:dyDescent="0.3">
      <c r="A424" s="78" t="s">
        <v>310</v>
      </c>
      <c r="B424" s="79" t="s">
        <v>307</v>
      </c>
      <c r="C424" s="79">
        <v>148</v>
      </c>
      <c r="D424" s="80"/>
      <c r="E424" s="80"/>
      <c r="F424" s="79"/>
      <c r="G424" s="81">
        <f>G425+G430+G433</f>
        <v>1903.7</v>
      </c>
      <c r="H424" s="149" t="e">
        <f t="shared" ref="H424:M424" si="192">H425+H430+H433</f>
        <v>#REF!</v>
      </c>
      <c r="I424" s="149" t="e">
        <f t="shared" si="192"/>
        <v>#REF!</v>
      </c>
      <c r="J424" s="149" t="e">
        <f t="shared" si="192"/>
        <v>#REF!</v>
      </c>
      <c r="K424" s="149" t="e">
        <f t="shared" si="192"/>
        <v>#REF!</v>
      </c>
      <c r="L424" s="149">
        <f t="shared" si="192"/>
        <v>702.5</v>
      </c>
      <c r="M424" s="149">
        <f t="shared" si="192"/>
        <v>702.5</v>
      </c>
    </row>
    <row r="425" spans="1:31" ht="90" thickBot="1" x14ac:dyDescent="0.3">
      <c r="A425" s="78" t="s">
        <v>311</v>
      </c>
      <c r="B425" s="79" t="s">
        <v>308</v>
      </c>
      <c r="C425" s="79">
        <v>148</v>
      </c>
      <c r="D425" s="80" t="s">
        <v>106</v>
      </c>
      <c r="E425" s="80">
        <v>12</v>
      </c>
      <c r="F425" s="79"/>
      <c r="G425" s="81">
        <f>G426+G428</f>
        <v>856.5</v>
      </c>
      <c r="H425" s="81">
        <f t="shared" ref="H425:M425" si="193">H426+H428</f>
        <v>0</v>
      </c>
      <c r="I425" s="81">
        <f t="shared" si="193"/>
        <v>202.1</v>
      </c>
      <c r="J425" s="81">
        <f t="shared" si="193"/>
        <v>0</v>
      </c>
      <c r="K425" s="81">
        <f t="shared" si="193"/>
        <v>0</v>
      </c>
      <c r="L425" s="81">
        <f t="shared" si="193"/>
        <v>0</v>
      </c>
      <c r="M425" s="81">
        <f t="shared" si="193"/>
        <v>0</v>
      </c>
    </row>
    <row r="426" spans="1:31" s="36" customFormat="1" ht="64.5" thickBot="1" x14ac:dyDescent="0.3">
      <c r="A426" s="78" t="s">
        <v>98</v>
      </c>
      <c r="B426" s="79" t="s">
        <v>309</v>
      </c>
      <c r="C426" s="79">
        <v>148</v>
      </c>
      <c r="D426" s="80" t="s">
        <v>106</v>
      </c>
      <c r="E426" s="80">
        <v>12</v>
      </c>
      <c r="F426" s="79"/>
      <c r="G426" s="81">
        <f>G427</f>
        <v>730</v>
      </c>
      <c r="H426" s="81">
        <f t="shared" ref="H426:M426" si="194">H427</f>
        <v>0</v>
      </c>
      <c r="I426" s="81">
        <f t="shared" si="194"/>
        <v>202.1</v>
      </c>
      <c r="J426" s="81">
        <f t="shared" si="194"/>
        <v>0</v>
      </c>
      <c r="K426" s="81">
        <f t="shared" si="194"/>
        <v>0</v>
      </c>
      <c r="L426" s="81">
        <f t="shared" si="194"/>
        <v>0</v>
      </c>
      <c r="M426" s="81">
        <f t="shared" si="194"/>
        <v>0</v>
      </c>
      <c r="W426"/>
      <c r="X426"/>
      <c r="Y426"/>
      <c r="Z426"/>
      <c r="AA426"/>
      <c r="AB426"/>
      <c r="AC426"/>
      <c r="AD426"/>
      <c r="AE426"/>
    </row>
    <row r="427" spans="1:31" ht="51.75" thickBot="1" x14ac:dyDescent="0.3">
      <c r="A427" s="78" t="s">
        <v>3</v>
      </c>
      <c r="B427" s="79" t="s">
        <v>309</v>
      </c>
      <c r="C427" s="79">
        <v>148</v>
      </c>
      <c r="D427" s="80" t="s">
        <v>106</v>
      </c>
      <c r="E427" s="80">
        <v>12</v>
      </c>
      <c r="F427" s="79">
        <v>240</v>
      </c>
      <c r="G427" s="81">
        <v>730</v>
      </c>
      <c r="H427" s="81"/>
      <c r="I427" s="81">
        <v>202.1</v>
      </c>
      <c r="J427" s="81"/>
      <c r="K427" s="81"/>
      <c r="L427" s="81">
        <v>0</v>
      </c>
      <c r="M427" s="81">
        <v>0</v>
      </c>
    </row>
    <row r="428" spans="1:31" ht="77.25" thickBot="1" x14ac:dyDescent="0.3">
      <c r="A428" s="78" t="s">
        <v>523</v>
      </c>
      <c r="B428" s="79" t="s">
        <v>522</v>
      </c>
      <c r="C428" s="79">
        <v>148</v>
      </c>
      <c r="D428" s="80" t="s">
        <v>106</v>
      </c>
      <c r="E428" s="80" t="s">
        <v>373</v>
      </c>
      <c r="F428" s="79"/>
      <c r="G428" s="81">
        <f>G429</f>
        <v>126.5</v>
      </c>
      <c r="H428" s="81">
        <f t="shared" ref="H428:M428" si="195">H429</f>
        <v>0</v>
      </c>
      <c r="I428" s="81">
        <f t="shared" si="195"/>
        <v>0</v>
      </c>
      <c r="J428" s="81">
        <f t="shared" si="195"/>
        <v>0</v>
      </c>
      <c r="K428" s="81">
        <f t="shared" si="195"/>
        <v>0</v>
      </c>
      <c r="L428" s="81">
        <f t="shared" si="195"/>
        <v>0</v>
      </c>
      <c r="M428" s="81">
        <f t="shared" si="195"/>
        <v>0</v>
      </c>
    </row>
    <row r="429" spans="1:31" ht="51.75" thickBot="1" x14ac:dyDescent="0.3">
      <c r="A429" s="78" t="s">
        <v>3</v>
      </c>
      <c r="B429" s="79" t="s">
        <v>522</v>
      </c>
      <c r="C429" s="79">
        <v>148</v>
      </c>
      <c r="D429" s="80" t="s">
        <v>106</v>
      </c>
      <c r="E429" s="80" t="s">
        <v>373</v>
      </c>
      <c r="F429" s="79">
        <v>240</v>
      </c>
      <c r="G429" s="81">
        <v>126.5</v>
      </c>
      <c r="H429" s="81"/>
      <c r="I429" s="81"/>
      <c r="J429" s="81"/>
      <c r="K429" s="81"/>
      <c r="L429" s="81">
        <v>0</v>
      </c>
      <c r="M429" s="81">
        <v>0</v>
      </c>
    </row>
    <row r="430" spans="1:31" ht="51.75" thickBot="1" x14ac:dyDescent="0.3">
      <c r="A430" s="78" t="s">
        <v>99</v>
      </c>
      <c r="B430" s="79" t="s">
        <v>336</v>
      </c>
      <c r="C430" s="79">
        <v>148</v>
      </c>
      <c r="D430" s="80" t="s">
        <v>107</v>
      </c>
      <c r="E430" s="80">
        <v>13</v>
      </c>
      <c r="F430" s="79"/>
      <c r="G430" s="81">
        <f>G431</f>
        <v>431.2</v>
      </c>
      <c r="H430" s="81">
        <f t="shared" ref="H430:M430" si="196">H431</f>
        <v>0</v>
      </c>
      <c r="I430" s="81">
        <f t="shared" si="196"/>
        <v>0</v>
      </c>
      <c r="J430" s="81">
        <f t="shared" si="196"/>
        <v>76.3</v>
      </c>
      <c r="K430" s="81">
        <f t="shared" si="196"/>
        <v>0</v>
      </c>
      <c r="L430" s="81">
        <f t="shared" si="196"/>
        <v>0</v>
      </c>
      <c r="M430" s="81">
        <f t="shared" si="196"/>
        <v>0</v>
      </c>
    </row>
    <row r="431" spans="1:31" ht="44.45" customHeight="1" thickBot="1" x14ac:dyDescent="0.3">
      <c r="A431" s="78" t="s">
        <v>100</v>
      </c>
      <c r="B431" s="79" t="s">
        <v>337</v>
      </c>
      <c r="C431" s="79">
        <v>148</v>
      </c>
      <c r="D431" s="80" t="s">
        <v>107</v>
      </c>
      <c r="E431" s="80">
        <v>13</v>
      </c>
      <c r="F431" s="79"/>
      <c r="G431" s="81">
        <f>G432</f>
        <v>431.2</v>
      </c>
      <c r="H431" s="81">
        <f t="shared" ref="H431:M431" si="197">H432</f>
        <v>0</v>
      </c>
      <c r="I431" s="81">
        <f t="shared" si="197"/>
        <v>0</v>
      </c>
      <c r="J431" s="81">
        <f t="shared" si="197"/>
        <v>76.3</v>
      </c>
      <c r="K431" s="81">
        <f t="shared" si="197"/>
        <v>0</v>
      </c>
      <c r="L431" s="81">
        <f t="shared" si="197"/>
        <v>0</v>
      </c>
      <c r="M431" s="81">
        <f t="shared" si="197"/>
        <v>0</v>
      </c>
      <c r="W431" s="36"/>
      <c r="X431" s="36"/>
      <c r="Y431" s="36"/>
      <c r="Z431" s="36"/>
      <c r="AA431" s="36"/>
      <c r="AB431" s="36"/>
      <c r="AC431" s="36"/>
      <c r="AD431" s="36"/>
      <c r="AE431" s="36"/>
    </row>
    <row r="432" spans="1:31" ht="51.75" thickBot="1" x14ac:dyDescent="0.3">
      <c r="A432" s="78" t="s">
        <v>12</v>
      </c>
      <c r="B432" s="79" t="s">
        <v>337</v>
      </c>
      <c r="C432" s="79">
        <v>148</v>
      </c>
      <c r="D432" s="80" t="s">
        <v>107</v>
      </c>
      <c r="E432" s="80">
        <v>13</v>
      </c>
      <c r="F432" s="79">
        <v>240</v>
      </c>
      <c r="G432" s="81">
        <v>431.2</v>
      </c>
      <c r="H432" s="81"/>
      <c r="I432" s="81"/>
      <c r="J432" s="81">
        <v>76.3</v>
      </c>
      <c r="K432" s="81"/>
      <c r="L432" s="81">
        <v>0</v>
      </c>
      <c r="M432" s="81">
        <v>0</v>
      </c>
    </row>
    <row r="433" spans="1:15" ht="115.5" thickBot="1" x14ac:dyDescent="0.3">
      <c r="A433" s="78" t="s">
        <v>432</v>
      </c>
      <c r="B433" s="79" t="s">
        <v>312</v>
      </c>
      <c r="C433" s="79">
        <v>148</v>
      </c>
      <c r="D433" s="80">
        <v>10</v>
      </c>
      <c r="E433" s="80" t="s">
        <v>109</v>
      </c>
      <c r="F433" s="79"/>
      <c r="G433" s="81">
        <f>G434</f>
        <v>616</v>
      </c>
      <c r="H433" s="81" t="e">
        <f>#REF!</f>
        <v>#REF!</v>
      </c>
      <c r="I433" s="81" t="e">
        <f>#REF!</f>
        <v>#REF!</v>
      </c>
      <c r="J433" s="81" t="e">
        <f>#REF!</f>
        <v>#REF!</v>
      </c>
      <c r="K433" s="81" t="e">
        <f>#REF!</f>
        <v>#REF!</v>
      </c>
      <c r="L433" s="81">
        <f>L434</f>
        <v>702.5</v>
      </c>
      <c r="M433" s="81">
        <f>M434</f>
        <v>702.5</v>
      </c>
    </row>
    <row r="434" spans="1:15" ht="153.75" thickBot="1" x14ac:dyDescent="0.3">
      <c r="A434" s="78" t="s">
        <v>101</v>
      </c>
      <c r="B434" s="79" t="s">
        <v>313</v>
      </c>
      <c r="C434" s="79">
        <v>148</v>
      </c>
      <c r="D434" s="80">
        <v>10</v>
      </c>
      <c r="E434" s="80" t="s">
        <v>109</v>
      </c>
      <c r="F434" s="79"/>
      <c r="G434" s="81">
        <f>G435+G436</f>
        <v>616</v>
      </c>
      <c r="H434" s="81">
        <f t="shared" ref="H434:M434" si="198">H435+H436</f>
        <v>0</v>
      </c>
      <c r="I434" s="81">
        <f t="shared" si="198"/>
        <v>2494.3000000000002</v>
      </c>
      <c r="J434" s="81">
        <f t="shared" si="198"/>
        <v>0</v>
      </c>
      <c r="K434" s="81">
        <f t="shared" si="198"/>
        <v>0</v>
      </c>
      <c r="L434" s="81">
        <f t="shared" si="198"/>
        <v>702.5</v>
      </c>
      <c r="M434" s="81">
        <f t="shared" si="198"/>
        <v>702.5</v>
      </c>
    </row>
    <row r="435" spans="1:15" ht="51.75" thickBot="1" x14ac:dyDescent="0.3">
      <c r="A435" s="78" t="s">
        <v>102</v>
      </c>
      <c r="B435" s="79" t="s">
        <v>313</v>
      </c>
      <c r="C435" s="79">
        <v>148</v>
      </c>
      <c r="D435" s="80">
        <v>10</v>
      </c>
      <c r="E435" s="80" t="s">
        <v>109</v>
      </c>
      <c r="F435" s="79">
        <v>240</v>
      </c>
      <c r="G435" s="81">
        <v>9.1999999999999993</v>
      </c>
      <c r="H435" s="81"/>
      <c r="I435" s="81">
        <v>36.9</v>
      </c>
      <c r="J435" s="81"/>
      <c r="K435" s="81"/>
      <c r="L435" s="81">
        <v>10.5</v>
      </c>
      <c r="M435" s="81">
        <v>10.5</v>
      </c>
    </row>
    <row r="436" spans="1:15" ht="45" customHeight="1" thickBot="1" x14ac:dyDescent="0.3">
      <c r="A436" s="78" t="s">
        <v>17</v>
      </c>
      <c r="B436" s="79" t="s">
        <v>313</v>
      </c>
      <c r="C436" s="79">
        <v>148</v>
      </c>
      <c r="D436" s="80">
        <v>10</v>
      </c>
      <c r="E436" s="80" t="s">
        <v>109</v>
      </c>
      <c r="F436" s="79">
        <v>320</v>
      </c>
      <c r="G436" s="81">
        <v>606.79999999999995</v>
      </c>
      <c r="H436" s="81"/>
      <c r="I436" s="81">
        <v>2457.4</v>
      </c>
      <c r="J436" s="81"/>
      <c r="K436" s="81"/>
      <c r="L436" s="81">
        <v>692</v>
      </c>
      <c r="M436" s="81">
        <v>692</v>
      </c>
    </row>
    <row r="437" spans="1:15" ht="65.25" customHeight="1" thickBot="1" x14ac:dyDescent="0.3">
      <c r="A437" s="87" t="s">
        <v>352</v>
      </c>
      <c r="B437" s="86" t="s">
        <v>315</v>
      </c>
      <c r="C437" s="34"/>
      <c r="D437" s="86"/>
      <c r="E437" s="86"/>
      <c r="F437" s="34"/>
      <c r="G437" s="159">
        <f>G438+G446+G467+G473+G481</f>
        <v>41332.800000000003</v>
      </c>
      <c r="H437" s="159" t="e">
        <f t="shared" ref="H437:M437" si="199">H438+H446+H467+H473+H481</f>
        <v>#REF!</v>
      </c>
      <c r="I437" s="159" t="e">
        <f t="shared" si="199"/>
        <v>#REF!</v>
      </c>
      <c r="J437" s="159" t="e">
        <f t="shared" si="199"/>
        <v>#REF!</v>
      </c>
      <c r="K437" s="159" t="e">
        <f t="shared" si="199"/>
        <v>#REF!</v>
      </c>
      <c r="L437" s="159">
        <f t="shared" si="199"/>
        <v>18839.900000000001</v>
      </c>
      <c r="M437" s="159">
        <f t="shared" si="199"/>
        <v>17557.7</v>
      </c>
    </row>
    <row r="438" spans="1:15" ht="82.5" customHeight="1" thickBot="1" x14ac:dyDescent="0.3">
      <c r="A438" s="35" t="s">
        <v>314</v>
      </c>
      <c r="B438" s="80" t="s">
        <v>316</v>
      </c>
      <c r="C438" s="79">
        <v>153</v>
      </c>
      <c r="D438" s="80" t="s">
        <v>107</v>
      </c>
      <c r="E438" s="80" t="s">
        <v>106</v>
      </c>
      <c r="F438" s="79"/>
      <c r="G438" s="158">
        <f>G439</f>
        <v>10090.6</v>
      </c>
      <c r="H438" s="158">
        <f t="shared" ref="H438:M438" si="200">H439</f>
        <v>0</v>
      </c>
      <c r="I438" s="158">
        <f t="shared" si="200"/>
        <v>0</v>
      </c>
      <c r="J438" s="158">
        <f t="shared" si="200"/>
        <v>0</v>
      </c>
      <c r="K438" s="158">
        <f t="shared" si="200"/>
        <v>0</v>
      </c>
      <c r="L438" s="158">
        <f t="shared" si="200"/>
        <v>8896.7000000000007</v>
      </c>
      <c r="M438" s="158">
        <f t="shared" si="200"/>
        <v>8887.4</v>
      </c>
    </row>
    <row r="439" spans="1:15" ht="77.25" thickBot="1" x14ac:dyDescent="0.3">
      <c r="A439" s="35" t="s">
        <v>433</v>
      </c>
      <c r="B439" s="80" t="s">
        <v>317</v>
      </c>
      <c r="C439" s="79">
        <v>153</v>
      </c>
      <c r="D439" s="80" t="s">
        <v>107</v>
      </c>
      <c r="E439" s="80" t="s">
        <v>106</v>
      </c>
      <c r="F439" s="79"/>
      <c r="G439" s="158">
        <f t="shared" ref="G439:M439" si="201">G440+G444</f>
        <v>10090.6</v>
      </c>
      <c r="H439" s="158">
        <f t="shared" si="201"/>
        <v>0</v>
      </c>
      <c r="I439" s="158">
        <f t="shared" si="201"/>
        <v>0</v>
      </c>
      <c r="J439" s="158">
        <f t="shared" si="201"/>
        <v>0</v>
      </c>
      <c r="K439" s="158">
        <f t="shared" si="201"/>
        <v>0</v>
      </c>
      <c r="L439" s="158">
        <f t="shared" si="201"/>
        <v>8896.7000000000007</v>
      </c>
      <c r="M439" s="158">
        <f t="shared" si="201"/>
        <v>8887.4</v>
      </c>
      <c r="O439" s="160"/>
    </row>
    <row r="440" spans="1:15" ht="27" customHeight="1" thickBot="1" x14ac:dyDescent="0.3">
      <c r="A440" s="35" t="s">
        <v>6</v>
      </c>
      <c r="B440" s="80" t="s">
        <v>318</v>
      </c>
      <c r="C440" s="79">
        <v>153</v>
      </c>
      <c r="D440" s="80" t="s">
        <v>107</v>
      </c>
      <c r="E440" s="80" t="s">
        <v>106</v>
      </c>
      <c r="F440" s="79"/>
      <c r="G440" s="158">
        <f>G441+G442+G443</f>
        <v>7345.7</v>
      </c>
      <c r="H440" s="158">
        <f t="shared" ref="H440:M440" si="202">H441+H442+H443</f>
        <v>0</v>
      </c>
      <c r="I440" s="158">
        <f t="shared" si="202"/>
        <v>0</v>
      </c>
      <c r="J440" s="158">
        <f t="shared" si="202"/>
        <v>0</v>
      </c>
      <c r="K440" s="158">
        <f t="shared" si="202"/>
        <v>0</v>
      </c>
      <c r="L440" s="158">
        <f t="shared" si="202"/>
        <v>5855.3</v>
      </c>
      <c r="M440" s="158">
        <f t="shared" si="202"/>
        <v>5846</v>
      </c>
    </row>
    <row r="441" spans="1:15" ht="39" thickBot="1" x14ac:dyDescent="0.3">
      <c r="A441" s="35" t="s">
        <v>11</v>
      </c>
      <c r="B441" s="80" t="s">
        <v>318</v>
      </c>
      <c r="C441" s="79">
        <v>153</v>
      </c>
      <c r="D441" s="80" t="s">
        <v>107</v>
      </c>
      <c r="E441" s="80" t="s">
        <v>106</v>
      </c>
      <c r="F441" s="79">
        <v>120</v>
      </c>
      <c r="G441" s="158">
        <v>4175</v>
      </c>
      <c r="H441" s="158"/>
      <c r="I441" s="158"/>
      <c r="J441" s="158"/>
      <c r="K441" s="158"/>
      <c r="L441" s="158">
        <v>4339.3</v>
      </c>
      <c r="M441" s="158">
        <v>4339.3</v>
      </c>
    </row>
    <row r="442" spans="1:15" ht="51.75" thickBot="1" x14ac:dyDescent="0.3">
      <c r="A442" s="35" t="s">
        <v>4</v>
      </c>
      <c r="B442" s="80" t="s">
        <v>318</v>
      </c>
      <c r="C442" s="79">
        <v>153</v>
      </c>
      <c r="D442" s="80" t="s">
        <v>107</v>
      </c>
      <c r="E442" s="80" t="s">
        <v>106</v>
      </c>
      <c r="F442" s="79">
        <v>240</v>
      </c>
      <c r="G442" s="81">
        <v>3149.3</v>
      </c>
      <c r="H442" s="81"/>
      <c r="I442" s="81"/>
      <c r="J442" s="81"/>
      <c r="K442" s="81"/>
      <c r="L442" s="81">
        <v>1500</v>
      </c>
      <c r="M442" s="81">
        <v>1490.7</v>
      </c>
    </row>
    <row r="443" spans="1:15" ht="30" customHeight="1" thickBot="1" x14ac:dyDescent="0.3">
      <c r="A443" s="35" t="s">
        <v>7</v>
      </c>
      <c r="B443" s="80" t="s">
        <v>318</v>
      </c>
      <c r="C443" s="79">
        <v>153</v>
      </c>
      <c r="D443" s="80" t="s">
        <v>107</v>
      </c>
      <c r="E443" s="80" t="s">
        <v>106</v>
      </c>
      <c r="F443" s="79">
        <v>850</v>
      </c>
      <c r="G443" s="81">
        <v>21.4</v>
      </c>
      <c r="H443" s="81"/>
      <c r="I443" s="81"/>
      <c r="J443" s="81"/>
      <c r="K443" s="81"/>
      <c r="L443" s="81">
        <v>16</v>
      </c>
      <c r="M443" s="81">
        <v>16</v>
      </c>
    </row>
    <row r="444" spans="1:15" ht="54" customHeight="1" thickBot="1" x14ac:dyDescent="0.3">
      <c r="A444" s="35" t="s">
        <v>28</v>
      </c>
      <c r="B444" s="80" t="s">
        <v>319</v>
      </c>
      <c r="C444" s="79">
        <v>153</v>
      </c>
      <c r="D444" s="80" t="s">
        <v>107</v>
      </c>
      <c r="E444" s="80" t="s">
        <v>106</v>
      </c>
      <c r="F444" s="79"/>
      <c r="G444" s="81">
        <f>G445</f>
        <v>2744.9</v>
      </c>
      <c r="H444" s="81">
        <f t="shared" ref="H444:M444" si="203">H445</f>
        <v>0</v>
      </c>
      <c r="I444" s="81">
        <f t="shared" si="203"/>
        <v>0</v>
      </c>
      <c r="J444" s="81">
        <f t="shared" si="203"/>
        <v>0</v>
      </c>
      <c r="K444" s="81">
        <f t="shared" si="203"/>
        <v>0</v>
      </c>
      <c r="L444" s="81">
        <f t="shared" si="203"/>
        <v>3041.4</v>
      </c>
      <c r="M444" s="81">
        <f t="shared" si="203"/>
        <v>3041.4</v>
      </c>
    </row>
    <row r="445" spans="1:15" ht="42" customHeight="1" thickBot="1" x14ac:dyDescent="0.3">
      <c r="A445" s="35" t="s">
        <v>11</v>
      </c>
      <c r="B445" s="80" t="s">
        <v>319</v>
      </c>
      <c r="C445" s="79">
        <v>153</v>
      </c>
      <c r="D445" s="80" t="s">
        <v>107</v>
      </c>
      <c r="E445" s="80" t="s">
        <v>106</v>
      </c>
      <c r="F445" s="79">
        <v>120</v>
      </c>
      <c r="G445" s="81">
        <v>2744.9</v>
      </c>
      <c r="H445" s="81"/>
      <c r="I445" s="81"/>
      <c r="J445" s="81"/>
      <c r="K445" s="81"/>
      <c r="L445" s="81">
        <v>3041.4</v>
      </c>
      <c r="M445" s="81">
        <v>3041.4</v>
      </c>
    </row>
    <row r="446" spans="1:15" ht="42" customHeight="1" thickBot="1" x14ac:dyDescent="0.3">
      <c r="A446" s="35" t="s">
        <v>435</v>
      </c>
      <c r="B446" s="124" t="s">
        <v>324</v>
      </c>
      <c r="C446" s="123">
        <v>153</v>
      </c>
      <c r="D446" s="124" t="s">
        <v>108</v>
      </c>
      <c r="E446" s="124" t="s">
        <v>109</v>
      </c>
      <c r="F446" s="123"/>
      <c r="G446" s="125">
        <f>G447+G450+G455+G462</f>
        <v>11815.2</v>
      </c>
      <c r="H446" s="149">
        <f t="shared" ref="H446:M446" si="204">H447+H450+H455+H462</f>
        <v>0</v>
      </c>
      <c r="I446" s="149">
        <f t="shared" si="204"/>
        <v>0</v>
      </c>
      <c r="J446" s="149">
        <f t="shared" si="204"/>
        <v>0</v>
      </c>
      <c r="K446" s="149">
        <f t="shared" si="204"/>
        <v>0</v>
      </c>
      <c r="L446" s="149">
        <f t="shared" si="204"/>
        <v>7255.2000000000007</v>
      </c>
      <c r="M446" s="149">
        <f t="shared" si="204"/>
        <v>6932.4</v>
      </c>
    </row>
    <row r="447" spans="1:15" ht="42" customHeight="1" thickBot="1" x14ac:dyDescent="0.3">
      <c r="A447" s="35" t="s">
        <v>320</v>
      </c>
      <c r="B447" s="124" t="s">
        <v>325</v>
      </c>
      <c r="C447" s="123">
        <v>153</v>
      </c>
      <c r="D447" s="124" t="s">
        <v>108</v>
      </c>
      <c r="E447" s="124" t="s">
        <v>109</v>
      </c>
      <c r="F447" s="123"/>
      <c r="G447" s="125">
        <f>G448</f>
        <v>198</v>
      </c>
      <c r="H447" s="125"/>
      <c r="I447" s="125"/>
      <c r="J447" s="125"/>
      <c r="K447" s="125"/>
      <c r="L447" s="125">
        <f>L448</f>
        <v>248</v>
      </c>
      <c r="M447" s="125">
        <f>M448</f>
        <v>248</v>
      </c>
    </row>
    <row r="448" spans="1:15" ht="32.25" customHeight="1" thickBot="1" x14ac:dyDescent="0.3">
      <c r="A448" s="35" t="s">
        <v>354</v>
      </c>
      <c r="B448" s="124" t="s">
        <v>594</v>
      </c>
      <c r="C448" s="123">
        <v>153</v>
      </c>
      <c r="D448" s="124" t="s">
        <v>108</v>
      </c>
      <c r="E448" s="124" t="s">
        <v>109</v>
      </c>
      <c r="F448" s="123"/>
      <c r="G448" s="125">
        <f>G449</f>
        <v>198</v>
      </c>
      <c r="H448" s="125"/>
      <c r="I448" s="125"/>
      <c r="J448" s="125"/>
      <c r="K448" s="125"/>
      <c r="L448" s="125">
        <f>L449</f>
        <v>248</v>
      </c>
      <c r="M448" s="125">
        <f>M449</f>
        <v>248</v>
      </c>
    </row>
    <row r="449" spans="1:13" ht="32.25" customHeight="1" thickBot="1" x14ac:dyDescent="0.3">
      <c r="A449" s="35" t="s">
        <v>4</v>
      </c>
      <c r="B449" s="124" t="s">
        <v>594</v>
      </c>
      <c r="C449" s="123">
        <v>153</v>
      </c>
      <c r="D449" s="124" t="s">
        <v>108</v>
      </c>
      <c r="E449" s="124" t="s">
        <v>109</v>
      </c>
      <c r="F449" s="123">
        <v>240</v>
      </c>
      <c r="G449" s="125">
        <v>198</v>
      </c>
      <c r="H449" s="125"/>
      <c r="I449" s="125"/>
      <c r="J449" s="125"/>
      <c r="K449" s="125"/>
      <c r="L449" s="125">
        <v>248</v>
      </c>
      <c r="M449" s="125">
        <v>248</v>
      </c>
    </row>
    <row r="450" spans="1:13" ht="42" customHeight="1" thickBot="1" x14ac:dyDescent="0.3">
      <c r="A450" s="35" t="s">
        <v>321</v>
      </c>
      <c r="B450" s="124" t="s">
        <v>595</v>
      </c>
      <c r="C450" s="123">
        <v>153</v>
      </c>
      <c r="D450" s="124" t="s">
        <v>108</v>
      </c>
      <c r="E450" s="124" t="s">
        <v>109</v>
      </c>
      <c r="F450" s="123"/>
      <c r="G450" s="125">
        <f>G451+G453</f>
        <v>4521.1000000000004</v>
      </c>
      <c r="H450" s="125"/>
      <c r="I450" s="125"/>
      <c r="J450" s="125"/>
      <c r="K450" s="125"/>
      <c r="L450" s="125">
        <f>L451+L453</f>
        <v>2783.9</v>
      </c>
      <c r="M450" s="125">
        <f>M451+M453</f>
        <v>2461.1</v>
      </c>
    </row>
    <row r="451" spans="1:13" ht="36" customHeight="1" thickBot="1" x14ac:dyDescent="0.3">
      <c r="A451" s="35" t="s">
        <v>353</v>
      </c>
      <c r="B451" s="124" t="s">
        <v>596</v>
      </c>
      <c r="C451" s="123">
        <v>153</v>
      </c>
      <c r="D451" s="124" t="s">
        <v>108</v>
      </c>
      <c r="E451" s="124" t="s">
        <v>109</v>
      </c>
      <c r="F451" s="123"/>
      <c r="G451" s="125">
        <f>G452</f>
        <v>3624.9</v>
      </c>
      <c r="H451" s="125"/>
      <c r="I451" s="125"/>
      <c r="J451" s="125"/>
      <c r="K451" s="125"/>
      <c r="L451" s="125">
        <f>L452</f>
        <v>1883.9</v>
      </c>
      <c r="M451" s="125">
        <f>M452</f>
        <v>1961.1</v>
      </c>
    </row>
    <row r="452" spans="1:13" ht="42" customHeight="1" thickBot="1" x14ac:dyDescent="0.3">
      <c r="A452" s="35" t="s">
        <v>4</v>
      </c>
      <c r="B452" s="124" t="s">
        <v>596</v>
      </c>
      <c r="C452" s="123">
        <v>153</v>
      </c>
      <c r="D452" s="124" t="s">
        <v>108</v>
      </c>
      <c r="E452" s="124" t="s">
        <v>109</v>
      </c>
      <c r="F452" s="123">
        <v>240</v>
      </c>
      <c r="G452" s="125">
        <v>3624.9</v>
      </c>
      <c r="H452" s="125"/>
      <c r="I452" s="125"/>
      <c r="J452" s="125"/>
      <c r="K452" s="125"/>
      <c r="L452" s="125">
        <v>1883.9</v>
      </c>
      <c r="M452" s="125">
        <v>1961.1</v>
      </c>
    </row>
    <row r="453" spans="1:13" ht="32.25" customHeight="1" thickBot="1" x14ac:dyDescent="0.3">
      <c r="A453" s="35" t="s">
        <v>597</v>
      </c>
      <c r="B453" s="124" t="s">
        <v>598</v>
      </c>
      <c r="C453" s="123">
        <v>153</v>
      </c>
      <c r="D453" s="124" t="s">
        <v>108</v>
      </c>
      <c r="E453" s="124" t="s">
        <v>109</v>
      </c>
      <c r="F453" s="123"/>
      <c r="G453" s="125">
        <f>G454</f>
        <v>896.2</v>
      </c>
      <c r="H453" s="125"/>
      <c r="I453" s="125"/>
      <c r="J453" s="125"/>
      <c r="K453" s="125"/>
      <c r="L453" s="125">
        <f>L454</f>
        <v>900</v>
      </c>
      <c r="M453" s="125">
        <f>M454</f>
        <v>500</v>
      </c>
    </row>
    <row r="454" spans="1:13" ht="42" customHeight="1" thickBot="1" x14ac:dyDescent="0.3">
      <c r="A454" s="35" t="s">
        <v>4</v>
      </c>
      <c r="B454" s="124" t="s">
        <v>598</v>
      </c>
      <c r="C454" s="123">
        <v>153</v>
      </c>
      <c r="D454" s="124" t="s">
        <v>108</v>
      </c>
      <c r="E454" s="124" t="s">
        <v>109</v>
      </c>
      <c r="F454" s="123">
        <v>240</v>
      </c>
      <c r="G454" s="125">
        <v>896.2</v>
      </c>
      <c r="H454" s="125"/>
      <c r="I454" s="125"/>
      <c r="J454" s="125"/>
      <c r="K454" s="125"/>
      <c r="L454" s="125">
        <v>900</v>
      </c>
      <c r="M454" s="125">
        <v>500</v>
      </c>
    </row>
    <row r="455" spans="1:13" ht="42" customHeight="1" thickBot="1" x14ac:dyDescent="0.3">
      <c r="A455" s="35" t="s">
        <v>322</v>
      </c>
      <c r="B455" s="124" t="s">
        <v>600</v>
      </c>
      <c r="C455" s="123">
        <v>153</v>
      </c>
      <c r="D455" s="124" t="s">
        <v>108</v>
      </c>
      <c r="E455" s="124" t="s">
        <v>109</v>
      </c>
      <c r="F455" s="123"/>
      <c r="G455" s="125">
        <f>G456+G458+G460</f>
        <v>6491.5</v>
      </c>
      <c r="H455" s="142">
        <f t="shared" ref="H455:M455" si="205">H456+H458+H460</f>
        <v>0</v>
      </c>
      <c r="I455" s="142">
        <f t="shared" si="205"/>
        <v>0</v>
      </c>
      <c r="J455" s="142">
        <f t="shared" si="205"/>
        <v>0</v>
      </c>
      <c r="K455" s="142">
        <f t="shared" si="205"/>
        <v>0</v>
      </c>
      <c r="L455" s="142">
        <f t="shared" si="205"/>
        <v>4223.3</v>
      </c>
      <c r="M455" s="142">
        <f t="shared" si="205"/>
        <v>4223.3</v>
      </c>
    </row>
    <row r="456" spans="1:13" ht="42" customHeight="1" thickBot="1" x14ac:dyDescent="0.3">
      <c r="A456" s="35" t="s">
        <v>599</v>
      </c>
      <c r="B456" s="124" t="s">
        <v>601</v>
      </c>
      <c r="C456" s="123">
        <v>153</v>
      </c>
      <c r="D456" s="124" t="s">
        <v>108</v>
      </c>
      <c r="E456" s="124" t="s">
        <v>109</v>
      </c>
      <c r="F456" s="123"/>
      <c r="G456" s="125">
        <f>G457</f>
        <v>210.5</v>
      </c>
      <c r="H456" s="125"/>
      <c r="I456" s="125"/>
      <c r="J456" s="125"/>
      <c r="K456" s="125"/>
      <c r="L456" s="147">
        <f>L457</f>
        <v>0</v>
      </c>
      <c r="M456" s="147">
        <f>M457</f>
        <v>0</v>
      </c>
    </row>
    <row r="457" spans="1:13" ht="42" customHeight="1" thickBot="1" x14ac:dyDescent="0.3">
      <c r="A457" s="35" t="s">
        <v>4</v>
      </c>
      <c r="B457" s="124" t="s">
        <v>601</v>
      </c>
      <c r="C457" s="123">
        <v>153</v>
      </c>
      <c r="D457" s="124" t="s">
        <v>108</v>
      </c>
      <c r="E457" s="124" t="s">
        <v>109</v>
      </c>
      <c r="F457" s="123">
        <v>240</v>
      </c>
      <c r="G457" s="125">
        <v>210.5</v>
      </c>
      <c r="H457" s="125"/>
      <c r="I457" s="125"/>
      <c r="J457" s="125"/>
      <c r="K457" s="125"/>
      <c r="L457" s="125">
        <v>0</v>
      </c>
      <c r="M457" s="125">
        <v>0</v>
      </c>
    </row>
    <row r="458" spans="1:13" ht="42" customHeight="1" thickBot="1" x14ac:dyDescent="0.3">
      <c r="A458" s="19" t="s">
        <v>323</v>
      </c>
      <c r="B458" s="56" t="s">
        <v>602</v>
      </c>
      <c r="C458" s="123">
        <v>153</v>
      </c>
      <c r="D458" s="124" t="s">
        <v>108</v>
      </c>
      <c r="E458" s="124" t="s">
        <v>109</v>
      </c>
      <c r="F458" s="123"/>
      <c r="G458" s="125">
        <f>G459</f>
        <v>4331</v>
      </c>
      <c r="H458" s="125"/>
      <c r="I458" s="125"/>
      <c r="J458" s="125"/>
      <c r="K458" s="125"/>
      <c r="L458" s="125">
        <f>L459</f>
        <v>3257.5</v>
      </c>
      <c r="M458" s="125">
        <f>M459</f>
        <v>3257.5</v>
      </c>
    </row>
    <row r="459" spans="1:13" ht="42" customHeight="1" thickBot="1" x14ac:dyDescent="0.3">
      <c r="A459" s="19" t="s">
        <v>4</v>
      </c>
      <c r="B459" s="56" t="s">
        <v>602</v>
      </c>
      <c r="C459" s="123">
        <v>153</v>
      </c>
      <c r="D459" s="124" t="s">
        <v>108</v>
      </c>
      <c r="E459" s="124" t="s">
        <v>109</v>
      </c>
      <c r="F459" s="123">
        <v>240</v>
      </c>
      <c r="G459" s="125">
        <v>4331</v>
      </c>
      <c r="H459" s="125"/>
      <c r="I459" s="125"/>
      <c r="J459" s="125"/>
      <c r="K459" s="125"/>
      <c r="L459" s="125">
        <v>3257.5</v>
      </c>
      <c r="M459" s="125">
        <v>3257.5</v>
      </c>
    </row>
    <row r="460" spans="1:13" ht="42" customHeight="1" thickBot="1" x14ac:dyDescent="0.3">
      <c r="A460" s="19" t="s">
        <v>633</v>
      </c>
      <c r="B460" s="56" t="s">
        <v>634</v>
      </c>
      <c r="C460" s="140">
        <v>153</v>
      </c>
      <c r="D460" s="141" t="s">
        <v>108</v>
      </c>
      <c r="E460" s="141" t="s">
        <v>109</v>
      </c>
      <c r="F460" s="140"/>
      <c r="G460" s="142">
        <f>G461</f>
        <v>1950</v>
      </c>
      <c r="H460" s="142"/>
      <c r="I460" s="142"/>
      <c r="J460" s="142"/>
      <c r="K460" s="142"/>
      <c r="L460" s="142">
        <f>L461</f>
        <v>965.8</v>
      </c>
      <c r="M460" s="142">
        <f>M461</f>
        <v>965.8</v>
      </c>
    </row>
    <row r="461" spans="1:13" ht="42" customHeight="1" thickBot="1" x14ac:dyDescent="0.3">
      <c r="A461" s="19" t="s">
        <v>4</v>
      </c>
      <c r="B461" s="56" t="s">
        <v>634</v>
      </c>
      <c r="C461" s="140">
        <v>153</v>
      </c>
      <c r="D461" s="141" t="s">
        <v>108</v>
      </c>
      <c r="E461" s="141" t="s">
        <v>109</v>
      </c>
      <c r="F461" s="140">
        <v>240</v>
      </c>
      <c r="G461" s="142">
        <v>1950</v>
      </c>
      <c r="H461" s="142"/>
      <c r="I461" s="142"/>
      <c r="J461" s="142"/>
      <c r="K461" s="142"/>
      <c r="L461" s="142">
        <v>965.8</v>
      </c>
      <c r="M461" s="142">
        <v>965.8</v>
      </c>
    </row>
    <row r="462" spans="1:13" ht="66.75" customHeight="1" thickBot="1" x14ac:dyDescent="0.3">
      <c r="A462" s="19" t="s">
        <v>636</v>
      </c>
      <c r="B462" s="56" t="s">
        <v>637</v>
      </c>
      <c r="C462" s="150">
        <v>148</v>
      </c>
      <c r="D462" s="152" t="s">
        <v>108</v>
      </c>
      <c r="E462" s="152" t="s">
        <v>109</v>
      </c>
      <c r="F462" s="150"/>
      <c r="G462" s="149">
        <f>G463+G465</f>
        <v>604.6</v>
      </c>
      <c r="H462" s="149">
        <f t="shared" ref="H462:M462" si="206">H463+H465</f>
        <v>0</v>
      </c>
      <c r="I462" s="149">
        <f t="shared" si="206"/>
        <v>0</v>
      </c>
      <c r="J462" s="149">
        <f t="shared" si="206"/>
        <v>0</v>
      </c>
      <c r="K462" s="149">
        <f t="shared" si="206"/>
        <v>0</v>
      </c>
      <c r="L462" s="149">
        <f t="shared" si="206"/>
        <v>0</v>
      </c>
      <c r="M462" s="149">
        <f t="shared" si="206"/>
        <v>0</v>
      </c>
    </row>
    <row r="463" spans="1:13" ht="42" customHeight="1" thickBot="1" x14ac:dyDescent="0.3">
      <c r="A463" s="19" t="s">
        <v>640</v>
      </c>
      <c r="B463" s="56" t="s">
        <v>638</v>
      </c>
      <c r="C463" s="150">
        <v>148</v>
      </c>
      <c r="D463" s="152" t="s">
        <v>108</v>
      </c>
      <c r="E463" s="152" t="s">
        <v>109</v>
      </c>
      <c r="F463" s="150"/>
      <c r="G463" s="149">
        <f>G464</f>
        <v>308.10000000000002</v>
      </c>
      <c r="H463" s="149">
        <f t="shared" ref="H463:M463" si="207">H464</f>
        <v>0</v>
      </c>
      <c r="I463" s="149">
        <f t="shared" si="207"/>
        <v>0</v>
      </c>
      <c r="J463" s="149">
        <f t="shared" si="207"/>
        <v>0</v>
      </c>
      <c r="K463" s="149">
        <f t="shared" si="207"/>
        <v>0</v>
      </c>
      <c r="L463" s="149">
        <f t="shared" si="207"/>
        <v>0</v>
      </c>
      <c r="M463" s="149">
        <f t="shared" si="207"/>
        <v>0</v>
      </c>
    </row>
    <row r="464" spans="1:13" ht="29.25" customHeight="1" thickBot="1" x14ac:dyDescent="0.3">
      <c r="A464" s="19" t="s">
        <v>35</v>
      </c>
      <c r="B464" s="56" t="s">
        <v>638</v>
      </c>
      <c r="C464" s="150">
        <v>148</v>
      </c>
      <c r="D464" s="152" t="s">
        <v>108</v>
      </c>
      <c r="E464" s="152" t="s">
        <v>109</v>
      </c>
      <c r="F464" s="150">
        <v>610</v>
      </c>
      <c r="G464" s="149">
        <v>308.10000000000002</v>
      </c>
      <c r="H464" s="149"/>
      <c r="I464" s="149"/>
      <c r="J464" s="149"/>
      <c r="K464" s="149"/>
      <c r="L464" s="149">
        <v>0</v>
      </c>
      <c r="M464" s="149">
        <v>0</v>
      </c>
    </row>
    <row r="465" spans="1:13" ht="42" customHeight="1" thickBot="1" x14ac:dyDescent="0.3">
      <c r="A465" s="19" t="s">
        <v>28</v>
      </c>
      <c r="B465" s="56" t="s">
        <v>639</v>
      </c>
      <c r="C465" s="150">
        <v>148</v>
      </c>
      <c r="D465" s="152" t="s">
        <v>108</v>
      </c>
      <c r="E465" s="152" t="s">
        <v>109</v>
      </c>
      <c r="F465" s="150"/>
      <c r="G465" s="149">
        <f>G466</f>
        <v>296.5</v>
      </c>
      <c r="H465" s="149">
        <f t="shared" ref="H465:M465" si="208">H466</f>
        <v>0</v>
      </c>
      <c r="I465" s="149">
        <f t="shared" si="208"/>
        <v>0</v>
      </c>
      <c r="J465" s="149">
        <f t="shared" si="208"/>
        <v>0</v>
      </c>
      <c r="K465" s="149">
        <f t="shared" si="208"/>
        <v>0</v>
      </c>
      <c r="L465" s="149">
        <f t="shared" si="208"/>
        <v>0</v>
      </c>
      <c r="M465" s="149">
        <f t="shared" si="208"/>
        <v>0</v>
      </c>
    </row>
    <row r="466" spans="1:13" ht="31.5" customHeight="1" thickBot="1" x14ac:dyDescent="0.3">
      <c r="A466" s="19" t="s">
        <v>35</v>
      </c>
      <c r="B466" s="56" t="s">
        <v>639</v>
      </c>
      <c r="C466" s="150">
        <v>148</v>
      </c>
      <c r="D466" s="152" t="s">
        <v>108</v>
      </c>
      <c r="E466" s="152" t="s">
        <v>109</v>
      </c>
      <c r="F466" s="150">
        <v>610</v>
      </c>
      <c r="G466" s="149">
        <v>296.5</v>
      </c>
      <c r="H466" s="149"/>
      <c r="I466" s="149"/>
      <c r="J466" s="149"/>
      <c r="K466" s="149"/>
      <c r="L466" s="149">
        <v>0</v>
      </c>
      <c r="M466" s="149">
        <v>0</v>
      </c>
    </row>
    <row r="467" spans="1:13" ht="51.75" thickBot="1" x14ac:dyDescent="0.3">
      <c r="A467" s="88" t="s">
        <v>326</v>
      </c>
      <c r="B467" s="80" t="s">
        <v>587</v>
      </c>
      <c r="C467" s="79">
        <v>153</v>
      </c>
      <c r="D467" s="80" t="s">
        <v>109</v>
      </c>
      <c r="E467" s="80" t="s">
        <v>328</v>
      </c>
      <c r="F467" s="79"/>
      <c r="G467" s="81">
        <f>G468+G471</f>
        <v>375</v>
      </c>
      <c r="H467" s="81">
        <f t="shared" ref="H467:K467" si="209">H468</f>
        <v>0</v>
      </c>
      <c r="I467" s="81">
        <f t="shared" si="209"/>
        <v>0</v>
      </c>
      <c r="J467" s="81">
        <f t="shared" si="209"/>
        <v>0</v>
      </c>
      <c r="K467" s="81">
        <f t="shared" si="209"/>
        <v>0</v>
      </c>
      <c r="L467" s="125">
        <f>L468+L471</f>
        <v>2438</v>
      </c>
      <c r="M467" s="125">
        <f>M468+M471</f>
        <v>1737.9</v>
      </c>
    </row>
    <row r="468" spans="1:13" ht="64.5" customHeight="1" thickBot="1" x14ac:dyDescent="0.3">
      <c r="A468" s="88" t="s">
        <v>327</v>
      </c>
      <c r="B468" s="80" t="s">
        <v>588</v>
      </c>
      <c r="C468" s="79">
        <v>153</v>
      </c>
      <c r="D468" s="80" t="s">
        <v>109</v>
      </c>
      <c r="E468" s="80" t="s">
        <v>328</v>
      </c>
      <c r="F468" s="79"/>
      <c r="G468" s="81">
        <f>G469</f>
        <v>375</v>
      </c>
      <c r="H468" s="81">
        <f>H470</f>
        <v>0</v>
      </c>
      <c r="I468" s="81">
        <f>I470</f>
        <v>0</v>
      </c>
      <c r="J468" s="81">
        <f>J470</f>
        <v>0</v>
      </c>
      <c r="K468" s="81">
        <f>K470</f>
        <v>0</v>
      </c>
      <c r="L468" s="81">
        <f>L469</f>
        <v>850</v>
      </c>
      <c r="M468" s="81">
        <f>M469</f>
        <v>745.4</v>
      </c>
    </row>
    <row r="469" spans="1:13" ht="39" thickBot="1" x14ac:dyDescent="0.3">
      <c r="A469" s="88" t="s">
        <v>338</v>
      </c>
      <c r="B469" s="80" t="s">
        <v>589</v>
      </c>
      <c r="C469" s="79">
        <v>153</v>
      </c>
      <c r="D469" s="80" t="s">
        <v>109</v>
      </c>
      <c r="E469" s="80" t="s">
        <v>328</v>
      </c>
      <c r="F469" s="79"/>
      <c r="G469" s="81">
        <f>G470</f>
        <v>375</v>
      </c>
      <c r="H469" s="81"/>
      <c r="I469" s="81"/>
      <c r="J469" s="81"/>
      <c r="K469" s="81"/>
      <c r="L469" s="81">
        <f>L470</f>
        <v>850</v>
      </c>
      <c r="M469" s="81">
        <f>M470</f>
        <v>745.4</v>
      </c>
    </row>
    <row r="470" spans="1:13" ht="54.75" customHeight="1" thickBot="1" x14ac:dyDescent="0.3">
      <c r="A470" s="88" t="s">
        <v>4</v>
      </c>
      <c r="B470" s="80" t="s">
        <v>589</v>
      </c>
      <c r="C470" s="79">
        <v>153</v>
      </c>
      <c r="D470" s="80" t="s">
        <v>109</v>
      </c>
      <c r="E470" s="80" t="s">
        <v>328</v>
      </c>
      <c r="F470" s="79">
        <v>240</v>
      </c>
      <c r="G470" s="81">
        <v>375</v>
      </c>
      <c r="H470" s="81"/>
      <c r="I470" s="81"/>
      <c r="J470" s="81"/>
      <c r="K470" s="81"/>
      <c r="L470" s="81">
        <v>850</v>
      </c>
      <c r="M470" s="81">
        <v>745.4</v>
      </c>
    </row>
    <row r="471" spans="1:13" ht="54.75" customHeight="1" thickBot="1" x14ac:dyDescent="0.3">
      <c r="A471" s="131" t="s">
        <v>590</v>
      </c>
      <c r="B471" s="56" t="s">
        <v>591</v>
      </c>
      <c r="C471" s="123">
        <v>153</v>
      </c>
      <c r="D471" s="124" t="s">
        <v>109</v>
      </c>
      <c r="E471" s="124" t="s">
        <v>328</v>
      </c>
      <c r="F471" s="123"/>
      <c r="G471" s="125">
        <f>G472</f>
        <v>0</v>
      </c>
      <c r="H471" s="125"/>
      <c r="I471" s="125"/>
      <c r="J471" s="125"/>
      <c r="K471" s="125"/>
      <c r="L471" s="125">
        <f>L472</f>
        <v>1588</v>
      </c>
      <c r="M471" s="125">
        <f>M472</f>
        <v>992.5</v>
      </c>
    </row>
    <row r="472" spans="1:13" ht="52.5" customHeight="1" thickBot="1" x14ac:dyDescent="0.3">
      <c r="A472" s="131" t="s">
        <v>4</v>
      </c>
      <c r="B472" s="56" t="s">
        <v>591</v>
      </c>
      <c r="C472" s="123">
        <v>153</v>
      </c>
      <c r="D472" s="124" t="s">
        <v>109</v>
      </c>
      <c r="E472" s="124" t="s">
        <v>328</v>
      </c>
      <c r="F472" s="123">
        <v>240</v>
      </c>
      <c r="G472" s="125">
        <v>0</v>
      </c>
      <c r="H472" s="125"/>
      <c r="I472" s="125"/>
      <c r="J472" s="125"/>
      <c r="K472" s="125"/>
      <c r="L472" s="125">
        <v>1588</v>
      </c>
      <c r="M472" s="125">
        <v>992.5</v>
      </c>
    </row>
    <row r="473" spans="1:13" ht="52.5" customHeight="1" thickBot="1" x14ac:dyDescent="0.3">
      <c r="A473" s="19" t="s">
        <v>603</v>
      </c>
      <c r="B473" s="56" t="s">
        <v>434</v>
      </c>
      <c r="C473" s="123">
        <v>153</v>
      </c>
      <c r="D473" s="124" t="s">
        <v>108</v>
      </c>
      <c r="E473" s="124"/>
      <c r="F473" s="123"/>
      <c r="G473" s="125">
        <f>G474</f>
        <v>14269.5</v>
      </c>
      <c r="H473" s="125"/>
      <c r="I473" s="125"/>
      <c r="J473" s="125"/>
      <c r="K473" s="125"/>
      <c r="L473" s="125">
        <f t="shared" ref="L473:M477" si="210">L474</f>
        <v>0</v>
      </c>
      <c r="M473" s="125">
        <f t="shared" si="210"/>
        <v>0</v>
      </c>
    </row>
    <row r="474" spans="1:13" ht="45" customHeight="1" thickBot="1" x14ac:dyDescent="0.3">
      <c r="A474" s="19" t="s">
        <v>604</v>
      </c>
      <c r="B474" s="56" t="s">
        <v>436</v>
      </c>
      <c r="C474" s="123">
        <v>153</v>
      </c>
      <c r="D474" s="124" t="s">
        <v>108</v>
      </c>
      <c r="E474" s="124"/>
      <c r="F474" s="123"/>
      <c r="G474" s="125">
        <f>G475+G477+G479</f>
        <v>14269.5</v>
      </c>
      <c r="H474" s="125"/>
      <c r="I474" s="125"/>
      <c r="J474" s="125"/>
      <c r="K474" s="125"/>
      <c r="L474" s="125">
        <f>L477</f>
        <v>0</v>
      </c>
      <c r="M474" s="125">
        <f>M477</f>
        <v>0</v>
      </c>
    </row>
    <row r="475" spans="1:13" ht="63" customHeight="1" thickBot="1" x14ac:dyDescent="0.3">
      <c r="A475" s="19" t="s">
        <v>592</v>
      </c>
      <c r="B475" s="130" t="s">
        <v>593</v>
      </c>
      <c r="C475" s="128">
        <v>148</v>
      </c>
      <c r="D475" s="130" t="s">
        <v>108</v>
      </c>
      <c r="E475" s="130" t="s">
        <v>112</v>
      </c>
      <c r="F475" s="128"/>
      <c r="G475" s="127">
        <f>G476</f>
        <v>548.6</v>
      </c>
      <c r="H475" s="127"/>
      <c r="I475" s="127"/>
      <c r="J475" s="127"/>
      <c r="K475" s="127"/>
      <c r="L475" s="127">
        <f>L476</f>
        <v>0</v>
      </c>
      <c r="M475" s="127">
        <f>M476</f>
        <v>0</v>
      </c>
    </row>
    <row r="476" spans="1:13" ht="57.75" customHeight="1" thickBot="1" x14ac:dyDescent="0.3">
      <c r="A476" s="19" t="s">
        <v>4</v>
      </c>
      <c r="B476" s="130" t="s">
        <v>593</v>
      </c>
      <c r="C476" s="128">
        <v>148</v>
      </c>
      <c r="D476" s="130" t="s">
        <v>108</v>
      </c>
      <c r="E476" s="130" t="s">
        <v>112</v>
      </c>
      <c r="F476" s="128">
        <v>240</v>
      </c>
      <c r="G476" s="127">
        <v>548.6</v>
      </c>
      <c r="H476" s="127"/>
      <c r="I476" s="127"/>
      <c r="J476" s="127"/>
      <c r="K476" s="127"/>
      <c r="L476" s="127">
        <v>0</v>
      </c>
      <c r="M476" s="127">
        <v>0</v>
      </c>
    </row>
    <row r="477" spans="1:13" ht="52.5" customHeight="1" thickBot="1" x14ac:dyDescent="0.3">
      <c r="A477" s="19" t="s">
        <v>592</v>
      </c>
      <c r="B477" s="124" t="s">
        <v>593</v>
      </c>
      <c r="C477" s="123">
        <v>153</v>
      </c>
      <c r="D477" s="124" t="s">
        <v>108</v>
      </c>
      <c r="E477" s="124" t="s">
        <v>109</v>
      </c>
      <c r="F477" s="123"/>
      <c r="G477" s="125">
        <f>G478</f>
        <v>13470.9</v>
      </c>
      <c r="H477" s="125"/>
      <c r="I477" s="125"/>
      <c r="J477" s="125"/>
      <c r="K477" s="125"/>
      <c r="L477" s="125">
        <f t="shared" si="210"/>
        <v>0</v>
      </c>
      <c r="M477" s="125">
        <f t="shared" si="210"/>
        <v>0</v>
      </c>
    </row>
    <row r="478" spans="1:13" ht="52.5" customHeight="1" thickBot="1" x14ac:dyDescent="0.3">
      <c r="A478" s="19" t="s">
        <v>4</v>
      </c>
      <c r="B478" s="124" t="s">
        <v>593</v>
      </c>
      <c r="C478" s="123">
        <v>153</v>
      </c>
      <c r="D478" s="124" t="s">
        <v>108</v>
      </c>
      <c r="E478" s="124" t="s">
        <v>109</v>
      </c>
      <c r="F478" s="123">
        <v>240</v>
      </c>
      <c r="G478" s="125">
        <v>13470.9</v>
      </c>
      <c r="H478" s="125"/>
      <c r="I478" s="125"/>
      <c r="J478" s="125"/>
      <c r="K478" s="125"/>
      <c r="L478" s="125">
        <v>0</v>
      </c>
      <c r="M478" s="125">
        <v>0</v>
      </c>
    </row>
    <row r="479" spans="1:13" ht="44.25" customHeight="1" thickBot="1" x14ac:dyDescent="0.3">
      <c r="A479" s="19" t="s">
        <v>635</v>
      </c>
      <c r="B479" s="146" t="s">
        <v>593</v>
      </c>
      <c r="C479" s="143">
        <v>148</v>
      </c>
      <c r="D479" s="144" t="s">
        <v>110</v>
      </c>
      <c r="E479" s="144" t="s">
        <v>107</v>
      </c>
      <c r="F479" s="143"/>
      <c r="G479" s="145">
        <f>G480</f>
        <v>250</v>
      </c>
      <c r="H479" s="145"/>
      <c r="I479" s="145"/>
      <c r="J479" s="145"/>
      <c r="K479" s="145"/>
      <c r="L479" s="145">
        <f>L480</f>
        <v>0</v>
      </c>
      <c r="M479" s="145">
        <f>M480</f>
        <v>0</v>
      </c>
    </row>
    <row r="480" spans="1:13" ht="27.75" customHeight="1" thickBot="1" x14ac:dyDescent="0.3">
      <c r="A480" s="19" t="s">
        <v>26</v>
      </c>
      <c r="B480" s="146" t="s">
        <v>593</v>
      </c>
      <c r="C480" s="143">
        <v>148</v>
      </c>
      <c r="D480" s="144" t="s">
        <v>110</v>
      </c>
      <c r="E480" s="144" t="s">
        <v>107</v>
      </c>
      <c r="F480" s="143">
        <v>610</v>
      </c>
      <c r="G480" s="145">
        <v>250</v>
      </c>
      <c r="H480" s="145"/>
      <c r="I480" s="145"/>
      <c r="J480" s="145"/>
      <c r="K480" s="145"/>
      <c r="L480" s="145">
        <v>0</v>
      </c>
      <c r="M480" s="145">
        <v>0</v>
      </c>
    </row>
    <row r="481" spans="1:31" s="40" customFormat="1" ht="77.25" thickBot="1" x14ac:dyDescent="0.3">
      <c r="A481" s="94" t="s">
        <v>437</v>
      </c>
      <c r="B481" s="70" t="s">
        <v>438</v>
      </c>
      <c r="C481" s="70"/>
      <c r="D481" s="95"/>
      <c r="E481" s="95"/>
      <c r="F481" s="70"/>
      <c r="G481" s="96">
        <f>G482+G485+G488</f>
        <v>4782.5</v>
      </c>
      <c r="H481" s="96" t="e">
        <f>H488</f>
        <v>#REF!</v>
      </c>
      <c r="I481" s="96" t="e">
        <f>I488</f>
        <v>#REF!</v>
      </c>
      <c r="J481" s="96" t="e">
        <f>J488</f>
        <v>#REF!</v>
      </c>
      <c r="K481" s="96" t="e">
        <f>K488</f>
        <v>#REF!</v>
      </c>
      <c r="L481" s="96">
        <f>L488+L482</f>
        <v>250</v>
      </c>
      <c r="M481" s="96">
        <f>M488+M482</f>
        <v>0</v>
      </c>
    </row>
    <row r="482" spans="1:31" s="40" customFormat="1" ht="51.75" thickBot="1" x14ac:dyDescent="0.3">
      <c r="A482" s="78" t="s">
        <v>440</v>
      </c>
      <c r="B482" s="79" t="s">
        <v>439</v>
      </c>
      <c r="C482" s="79">
        <v>148</v>
      </c>
      <c r="D482" s="80" t="s">
        <v>108</v>
      </c>
      <c r="E482" s="80" t="s">
        <v>109</v>
      </c>
      <c r="F482" s="79"/>
      <c r="G482" s="81">
        <f>G483</f>
        <v>72</v>
      </c>
      <c r="H482" s="81"/>
      <c r="I482" s="81"/>
      <c r="J482" s="81"/>
      <c r="K482" s="81"/>
      <c r="L482" s="81">
        <f>L483</f>
        <v>150</v>
      </c>
      <c r="M482" s="81">
        <f>M483</f>
        <v>0</v>
      </c>
    </row>
    <row r="483" spans="1:31" s="40" customFormat="1" ht="45.75" customHeight="1" thickBot="1" x14ac:dyDescent="0.3">
      <c r="A483" s="78" t="s">
        <v>375</v>
      </c>
      <c r="B483" s="79" t="s">
        <v>441</v>
      </c>
      <c r="C483" s="79">
        <v>148</v>
      </c>
      <c r="D483" s="80" t="s">
        <v>108</v>
      </c>
      <c r="E483" s="80" t="s">
        <v>109</v>
      </c>
      <c r="F483" s="79"/>
      <c r="G483" s="81">
        <f>G484</f>
        <v>72</v>
      </c>
      <c r="H483" s="81"/>
      <c r="I483" s="81"/>
      <c r="J483" s="81"/>
      <c r="K483" s="81"/>
      <c r="L483" s="81">
        <f>L484</f>
        <v>150</v>
      </c>
      <c r="M483" s="81">
        <f>M484</f>
        <v>0</v>
      </c>
    </row>
    <row r="484" spans="1:31" s="40" customFormat="1" ht="51.75" thickBot="1" x14ac:dyDescent="0.3">
      <c r="A484" s="78" t="s">
        <v>4</v>
      </c>
      <c r="B484" s="79" t="s">
        <v>441</v>
      </c>
      <c r="C484" s="79">
        <v>148</v>
      </c>
      <c r="D484" s="80" t="s">
        <v>108</v>
      </c>
      <c r="E484" s="80" t="s">
        <v>109</v>
      </c>
      <c r="F484" s="79">
        <v>240</v>
      </c>
      <c r="G484" s="81">
        <v>72</v>
      </c>
      <c r="H484" s="81"/>
      <c r="I484" s="81"/>
      <c r="J484" s="81"/>
      <c r="K484" s="81"/>
      <c r="L484" s="81">
        <v>150</v>
      </c>
      <c r="M484" s="81">
        <v>0</v>
      </c>
    </row>
    <row r="485" spans="1:31" s="40" customFormat="1" ht="29.25" customHeight="1" thickBot="1" x14ac:dyDescent="0.3">
      <c r="A485" s="122" t="s">
        <v>537</v>
      </c>
      <c r="B485" s="123" t="s">
        <v>605</v>
      </c>
      <c r="C485" s="123">
        <v>148</v>
      </c>
      <c r="D485" s="124" t="s">
        <v>108</v>
      </c>
      <c r="E485" s="124" t="s">
        <v>109</v>
      </c>
      <c r="F485" s="123"/>
      <c r="G485" s="125">
        <f>G486</f>
        <v>1938.9</v>
      </c>
      <c r="H485" s="127" t="e">
        <f t="shared" ref="H485:K485" si="211">H486+H488</f>
        <v>#REF!</v>
      </c>
      <c r="I485" s="127" t="e">
        <f t="shared" si="211"/>
        <v>#REF!</v>
      </c>
      <c r="J485" s="127" t="e">
        <f t="shared" si="211"/>
        <v>#REF!</v>
      </c>
      <c r="K485" s="127" t="e">
        <f t="shared" si="211"/>
        <v>#REF!</v>
      </c>
      <c r="L485" s="127">
        <f>L486</f>
        <v>50</v>
      </c>
      <c r="M485" s="127">
        <f>M486</f>
        <v>0</v>
      </c>
    </row>
    <row r="486" spans="1:31" s="40" customFormat="1" ht="29.25" customHeight="1" thickBot="1" x14ac:dyDescent="0.3">
      <c r="A486" s="129" t="s">
        <v>537</v>
      </c>
      <c r="B486" s="123" t="s">
        <v>606</v>
      </c>
      <c r="C486" s="123">
        <v>148</v>
      </c>
      <c r="D486" s="124" t="s">
        <v>108</v>
      </c>
      <c r="E486" s="124" t="s">
        <v>109</v>
      </c>
      <c r="F486" s="123"/>
      <c r="G486" s="125">
        <f>G487</f>
        <v>1938.9</v>
      </c>
      <c r="H486" s="125"/>
      <c r="I486" s="125"/>
      <c r="J486" s="125"/>
      <c r="K486" s="125"/>
      <c r="L486" s="125">
        <f>L487</f>
        <v>50</v>
      </c>
      <c r="M486" s="125">
        <f>M487</f>
        <v>0</v>
      </c>
    </row>
    <row r="487" spans="1:31" s="40" customFormat="1" ht="54.75" customHeight="1" thickBot="1" x14ac:dyDescent="0.3">
      <c r="A487" s="129" t="s">
        <v>4</v>
      </c>
      <c r="B487" s="128" t="s">
        <v>606</v>
      </c>
      <c r="C487" s="128">
        <v>148</v>
      </c>
      <c r="D487" s="130" t="s">
        <v>108</v>
      </c>
      <c r="E487" s="130" t="s">
        <v>109</v>
      </c>
      <c r="F487" s="123">
        <v>240</v>
      </c>
      <c r="G487" s="125">
        <v>1938.9</v>
      </c>
      <c r="H487" s="125"/>
      <c r="I487" s="125"/>
      <c r="J487" s="125"/>
      <c r="K487" s="125"/>
      <c r="L487" s="125">
        <v>50</v>
      </c>
      <c r="M487" s="125">
        <v>0</v>
      </c>
    </row>
    <row r="488" spans="1:31" s="40" customFormat="1" ht="41.25" customHeight="1" thickBot="1" x14ac:dyDescent="0.3">
      <c r="A488" s="78" t="s">
        <v>444</v>
      </c>
      <c r="B488" s="79" t="s">
        <v>442</v>
      </c>
      <c r="C488" s="79">
        <v>148</v>
      </c>
      <c r="D488" s="80" t="s">
        <v>108</v>
      </c>
      <c r="E488" s="80" t="s">
        <v>109</v>
      </c>
      <c r="F488" s="79"/>
      <c r="G488" s="81">
        <f>G489+G491</f>
        <v>2771.6</v>
      </c>
      <c r="H488" s="106" t="e">
        <f>H489+H491+#REF!</f>
        <v>#REF!</v>
      </c>
      <c r="I488" s="106" t="e">
        <f>I489+I491+#REF!</f>
        <v>#REF!</v>
      </c>
      <c r="J488" s="106" t="e">
        <f>J489+J491+#REF!</f>
        <v>#REF!</v>
      </c>
      <c r="K488" s="106" t="e">
        <f>K489+K491+#REF!</f>
        <v>#REF!</v>
      </c>
      <c r="L488" s="127">
        <f t="shared" ref="L488:M488" si="212">L489+L491</f>
        <v>100</v>
      </c>
      <c r="M488" s="127">
        <f t="shared" si="212"/>
        <v>0</v>
      </c>
    </row>
    <row r="489" spans="1:31" s="40" customFormat="1" ht="42" customHeight="1" thickBot="1" x14ac:dyDescent="0.3">
      <c r="A489" s="78" t="s">
        <v>345</v>
      </c>
      <c r="B489" s="79" t="s">
        <v>443</v>
      </c>
      <c r="C489" s="79">
        <v>148</v>
      </c>
      <c r="D489" s="80" t="s">
        <v>108</v>
      </c>
      <c r="E489" s="80" t="s">
        <v>109</v>
      </c>
      <c r="F489" s="79"/>
      <c r="G489" s="81">
        <f>G490</f>
        <v>1235.0999999999999</v>
      </c>
      <c r="H489" s="81">
        <f t="shared" ref="H489:M489" si="213">H490</f>
        <v>0</v>
      </c>
      <c r="I489" s="81">
        <f t="shared" si="213"/>
        <v>0</v>
      </c>
      <c r="J489" s="81">
        <f t="shared" si="213"/>
        <v>0</v>
      </c>
      <c r="K489" s="81">
        <f t="shared" si="213"/>
        <v>766.8</v>
      </c>
      <c r="L489" s="81">
        <f t="shared" si="213"/>
        <v>100</v>
      </c>
      <c r="M489" s="81">
        <f t="shared" si="213"/>
        <v>0</v>
      </c>
    </row>
    <row r="490" spans="1:31" s="40" customFormat="1" ht="51.75" thickBot="1" x14ac:dyDescent="0.3">
      <c r="A490" s="78" t="s">
        <v>4</v>
      </c>
      <c r="B490" s="79" t="s">
        <v>443</v>
      </c>
      <c r="C490" s="79">
        <v>148</v>
      </c>
      <c r="D490" s="80" t="s">
        <v>108</v>
      </c>
      <c r="E490" s="80" t="s">
        <v>109</v>
      </c>
      <c r="F490" s="79">
        <v>240</v>
      </c>
      <c r="G490" s="81">
        <v>1235.0999999999999</v>
      </c>
      <c r="H490" s="81"/>
      <c r="I490" s="81"/>
      <c r="J490" s="81"/>
      <c r="K490" s="81">
        <v>766.8</v>
      </c>
      <c r="L490" s="81">
        <v>100</v>
      </c>
      <c r="M490" s="81">
        <v>0</v>
      </c>
    </row>
    <row r="491" spans="1:31" s="40" customFormat="1" ht="60.6" customHeight="1" thickBot="1" x14ac:dyDescent="0.3">
      <c r="A491" s="35" t="s">
        <v>530</v>
      </c>
      <c r="B491" s="93" t="s">
        <v>607</v>
      </c>
      <c r="C491" s="20">
        <v>148</v>
      </c>
      <c r="D491" s="13" t="s">
        <v>108</v>
      </c>
      <c r="E491" s="13" t="s">
        <v>109</v>
      </c>
      <c r="F491" s="12"/>
      <c r="G491" s="14">
        <f>G492</f>
        <v>1536.5</v>
      </c>
      <c r="H491" s="14">
        <f t="shared" ref="H491:M491" si="214">H492</f>
        <v>0</v>
      </c>
      <c r="I491" s="14">
        <f t="shared" si="214"/>
        <v>0</v>
      </c>
      <c r="J491" s="14">
        <f t="shared" si="214"/>
        <v>0</v>
      </c>
      <c r="K491" s="14">
        <f t="shared" si="214"/>
        <v>0</v>
      </c>
      <c r="L491" s="14">
        <f t="shared" si="214"/>
        <v>0</v>
      </c>
      <c r="M491" s="14">
        <f t="shared" si="214"/>
        <v>0</v>
      </c>
    </row>
    <row r="492" spans="1:31" ht="57" customHeight="1" thickBot="1" x14ac:dyDescent="0.3">
      <c r="A492" s="35" t="s">
        <v>4</v>
      </c>
      <c r="B492" s="90" t="s">
        <v>607</v>
      </c>
      <c r="C492" s="20">
        <v>148</v>
      </c>
      <c r="D492" s="13" t="s">
        <v>108</v>
      </c>
      <c r="E492" s="13" t="s">
        <v>109</v>
      </c>
      <c r="F492" s="12">
        <v>240</v>
      </c>
      <c r="G492" s="14">
        <v>1536.5</v>
      </c>
      <c r="H492" s="14"/>
      <c r="I492" s="14"/>
      <c r="J492" s="14"/>
      <c r="K492" s="14"/>
      <c r="L492" s="14">
        <v>0</v>
      </c>
      <c r="M492" s="14">
        <v>0</v>
      </c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1" ht="85.5" customHeight="1" thickBot="1" x14ac:dyDescent="0.3">
      <c r="A493" s="60" t="s">
        <v>445</v>
      </c>
      <c r="B493" s="11" t="s">
        <v>397</v>
      </c>
      <c r="C493" s="5"/>
      <c r="D493" s="11"/>
      <c r="E493" s="11"/>
      <c r="F493" s="5"/>
      <c r="G493" s="148">
        <f t="shared" ref="G493:M493" si="215">G494+G516+G529</f>
        <v>3148.7000000000003</v>
      </c>
      <c r="H493" s="148">
        <f t="shared" si="215"/>
        <v>16</v>
      </c>
      <c r="I493" s="148">
        <f t="shared" si="215"/>
        <v>188.39999999999998</v>
      </c>
      <c r="J493" s="148">
        <f t="shared" si="215"/>
        <v>0</v>
      </c>
      <c r="K493" s="148">
        <f t="shared" si="215"/>
        <v>0</v>
      </c>
      <c r="L493" s="148">
        <f t="shared" si="215"/>
        <v>3278.1000000000004</v>
      </c>
      <c r="M493" s="148">
        <f t="shared" si="215"/>
        <v>3185.9</v>
      </c>
      <c r="W493" s="40"/>
      <c r="X493" s="40"/>
      <c r="Y493" s="40"/>
      <c r="Z493" s="40"/>
      <c r="AA493" s="40"/>
      <c r="AB493" s="40"/>
      <c r="AC493" s="40"/>
      <c r="AD493" s="40"/>
      <c r="AE493" s="40"/>
    </row>
    <row r="494" spans="1:31" ht="64.5" thickBot="1" x14ac:dyDescent="0.3">
      <c r="A494" s="59" t="s">
        <v>448</v>
      </c>
      <c r="B494" s="56" t="s">
        <v>447</v>
      </c>
      <c r="C494" s="54">
        <v>148</v>
      </c>
      <c r="D494" s="56"/>
      <c r="E494" s="56"/>
      <c r="F494" s="54"/>
      <c r="G494" s="157">
        <f>G495+G498+G501+G504+G510+G513</f>
        <v>2220.8000000000002</v>
      </c>
      <c r="H494" s="157">
        <f t="shared" ref="H494:M494" si="216">H495+H498+H501+H504+H510+H513</f>
        <v>0</v>
      </c>
      <c r="I494" s="157">
        <f t="shared" si="216"/>
        <v>141.6</v>
      </c>
      <c r="J494" s="157">
        <f t="shared" si="216"/>
        <v>0</v>
      </c>
      <c r="K494" s="157">
        <f t="shared" si="216"/>
        <v>0</v>
      </c>
      <c r="L494" s="157">
        <f t="shared" si="216"/>
        <v>2512.7000000000003</v>
      </c>
      <c r="M494" s="157">
        <f t="shared" si="216"/>
        <v>2425</v>
      </c>
      <c r="W494" s="40"/>
      <c r="X494" s="40"/>
      <c r="Y494" s="40"/>
      <c r="Z494" s="40"/>
      <c r="AA494" s="40"/>
      <c r="AB494" s="40"/>
      <c r="AC494" s="40"/>
      <c r="AD494" s="40"/>
      <c r="AE494" s="40"/>
    </row>
    <row r="495" spans="1:31" ht="51.75" thickBot="1" x14ac:dyDescent="0.3">
      <c r="A495" s="19" t="s">
        <v>330</v>
      </c>
      <c r="B495" s="21" t="s">
        <v>449</v>
      </c>
      <c r="C495" s="20">
        <v>148</v>
      </c>
      <c r="D495" s="21" t="s">
        <v>109</v>
      </c>
      <c r="E495" s="21" t="s">
        <v>210</v>
      </c>
      <c r="F495" s="20"/>
      <c r="G495" s="157">
        <f>G496</f>
        <v>20</v>
      </c>
      <c r="H495" s="157">
        <f t="shared" ref="H495:M495" si="217">H496</f>
        <v>0</v>
      </c>
      <c r="I495" s="157">
        <f t="shared" si="217"/>
        <v>0</v>
      </c>
      <c r="J495" s="157">
        <f t="shared" si="217"/>
        <v>0</v>
      </c>
      <c r="K495" s="157">
        <f t="shared" si="217"/>
        <v>0</v>
      </c>
      <c r="L495" s="157">
        <f t="shared" si="217"/>
        <v>20</v>
      </c>
      <c r="M495" s="157">
        <f t="shared" si="217"/>
        <v>20</v>
      </c>
    </row>
    <row r="496" spans="1:31" ht="39" thickBot="1" x14ac:dyDescent="0.3">
      <c r="A496" s="19" t="s">
        <v>331</v>
      </c>
      <c r="B496" s="21" t="s">
        <v>450</v>
      </c>
      <c r="C496" s="20">
        <v>148</v>
      </c>
      <c r="D496" s="21" t="s">
        <v>109</v>
      </c>
      <c r="E496" s="21" t="s">
        <v>210</v>
      </c>
      <c r="F496" s="20"/>
      <c r="G496" s="157">
        <f>G497</f>
        <v>20</v>
      </c>
      <c r="H496" s="157">
        <f t="shared" ref="H496:M496" si="218">H497</f>
        <v>0</v>
      </c>
      <c r="I496" s="157">
        <f t="shared" si="218"/>
        <v>0</v>
      </c>
      <c r="J496" s="157">
        <f t="shared" si="218"/>
        <v>0</v>
      </c>
      <c r="K496" s="157">
        <f t="shared" si="218"/>
        <v>0</v>
      </c>
      <c r="L496" s="157">
        <f t="shared" si="218"/>
        <v>20</v>
      </c>
      <c r="M496" s="157">
        <f t="shared" si="218"/>
        <v>20</v>
      </c>
    </row>
    <row r="497" spans="1:13" ht="51.75" thickBot="1" x14ac:dyDescent="0.3">
      <c r="A497" s="19" t="s">
        <v>12</v>
      </c>
      <c r="B497" s="21" t="s">
        <v>450</v>
      </c>
      <c r="C497" s="20">
        <v>148</v>
      </c>
      <c r="D497" s="21" t="s">
        <v>109</v>
      </c>
      <c r="E497" s="21" t="s">
        <v>210</v>
      </c>
      <c r="F497" s="20">
        <v>240</v>
      </c>
      <c r="G497" s="157">
        <v>20</v>
      </c>
      <c r="H497" s="157"/>
      <c r="I497" s="157"/>
      <c r="J497" s="157"/>
      <c r="K497" s="157"/>
      <c r="L497" s="157">
        <v>20</v>
      </c>
      <c r="M497" s="157">
        <v>20</v>
      </c>
    </row>
    <row r="498" spans="1:13" ht="64.5" thickBot="1" x14ac:dyDescent="0.3">
      <c r="A498" s="19" t="s">
        <v>332</v>
      </c>
      <c r="B498" s="21" t="s">
        <v>451</v>
      </c>
      <c r="C498" s="20">
        <v>148</v>
      </c>
      <c r="D498" s="21" t="s">
        <v>109</v>
      </c>
      <c r="E498" s="21" t="s">
        <v>210</v>
      </c>
      <c r="F498" s="20"/>
      <c r="G498" s="22">
        <f>G499</f>
        <v>45</v>
      </c>
      <c r="H498" s="22">
        <f t="shared" ref="H498:M498" si="219">H499</f>
        <v>0</v>
      </c>
      <c r="I498" s="22">
        <f t="shared" si="219"/>
        <v>0</v>
      </c>
      <c r="J498" s="22">
        <f t="shared" si="219"/>
        <v>0</v>
      </c>
      <c r="K498" s="22">
        <f t="shared" si="219"/>
        <v>0</v>
      </c>
      <c r="L498" s="22">
        <f t="shared" si="219"/>
        <v>20</v>
      </c>
      <c r="M498" s="22">
        <f t="shared" si="219"/>
        <v>20</v>
      </c>
    </row>
    <row r="499" spans="1:13" ht="39" thickBot="1" x14ac:dyDescent="0.3">
      <c r="A499" s="19" t="s">
        <v>333</v>
      </c>
      <c r="B499" s="21" t="s">
        <v>452</v>
      </c>
      <c r="C499" s="20">
        <v>148</v>
      </c>
      <c r="D499" s="21" t="s">
        <v>109</v>
      </c>
      <c r="E499" s="21" t="s">
        <v>210</v>
      </c>
      <c r="F499" s="20"/>
      <c r="G499" s="22">
        <f>G500</f>
        <v>45</v>
      </c>
      <c r="H499" s="22">
        <f t="shared" ref="H499:M499" si="220">H500</f>
        <v>0</v>
      </c>
      <c r="I499" s="22">
        <f t="shared" si="220"/>
        <v>0</v>
      </c>
      <c r="J499" s="22">
        <f t="shared" si="220"/>
        <v>0</v>
      </c>
      <c r="K499" s="22">
        <f t="shared" si="220"/>
        <v>0</v>
      </c>
      <c r="L499" s="22">
        <f t="shared" si="220"/>
        <v>20</v>
      </c>
      <c r="M499" s="22">
        <f t="shared" si="220"/>
        <v>20</v>
      </c>
    </row>
    <row r="500" spans="1:13" ht="54.75" customHeight="1" thickBot="1" x14ac:dyDescent="0.3">
      <c r="A500" s="19" t="s">
        <v>12</v>
      </c>
      <c r="B500" s="21" t="s">
        <v>452</v>
      </c>
      <c r="C500" s="20">
        <v>148</v>
      </c>
      <c r="D500" s="21" t="s">
        <v>109</v>
      </c>
      <c r="E500" s="21" t="s">
        <v>210</v>
      </c>
      <c r="F500" s="20">
        <v>240</v>
      </c>
      <c r="G500" s="22">
        <v>45</v>
      </c>
      <c r="H500" s="22"/>
      <c r="I500" s="22"/>
      <c r="J500" s="22"/>
      <c r="K500" s="22"/>
      <c r="L500" s="22">
        <v>20</v>
      </c>
      <c r="M500" s="22">
        <v>20</v>
      </c>
    </row>
    <row r="501" spans="1:13" ht="95.25" customHeight="1" thickBot="1" x14ac:dyDescent="0.3">
      <c r="A501" s="19" t="s">
        <v>334</v>
      </c>
      <c r="B501" s="21" t="s">
        <v>453</v>
      </c>
      <c r="C501" s="20">
        <v>148</v>
      </c>
      <c r="D501" s="21" t="s">
        <v>109</v>
      </c>
      <c r="E501" s="21" t="s">
        <v>210</v>
      </c>
      <c r="F501" s="20"/>
      <c r="G501" s="22">
        <f>G502</f>
        <v>49.6</v>
      </c>
      <c r="H501" s="22">
        <f t="shared" ref="H501:M501" si="221">H502</f>
        <v>0</v>
      </c>
      <c r="I501" s="22">
        <f t="shared" si="221"/>
        <v>0</v>
      </c>
      <c r="J501" s="22">
        <f t="shared" si="221"/>
        <v>0</v>
      </c>
      <c r="K501" s="22">
        <f t="shared" si="221"/>
        <v>0</v>
      </c>
      <c r="L501" s="22">
        <f t="shared" si="221"/>
        <v>30</v>
      </c>
      <c r="M501" s="22">
        <f t="shared" si="221"/>
        <v>30</v>
      </c>
    </row>
    <row r="502" spans="1:13" ht="82.5" customHeight="1" thickBot="1" x14ac:dyDescent="0.3">
      <c r="A502" s="19" t="s">
        <v>355</v>
      </c>
      <c r="B502" s="21" t="s">
        <v>454</v>
      </c>
      <c r="C502" s="20">
        <v>148</v>
      </c>
      <c r="D502" s="21" t="s">
        <v>109</v>
      </c>
      <c r="E502" s="21" t="s">
        <v>210</v>
      </c>
      <c r="F502" s="20"/>
      <c r="G502" s="22">
        <f>G503</f>
        <v>49.6</v>
      </c>
      <c r="H502" s="22">
        <f t="shared" ref="H502:M502" si="222">H503</f>
        <v>0</v>
      </c>
      <c r="I502" s="22">
        <f t="shared" si="222"/>
        <v>0</v>
      </c>
      <c r="J502" s="22">
        <f t="shared" si="222"/>
        <v>0</v>
      </c>
      <c r="K502" s="22">
        <f t="shared" si="222"/>
        <v>0</v>
      </c>
      <c r="L502" s="22">
        <f t="shared" si="222"/>
        <v>30</v>
      </c>
      <c r="M502" s="22">
        <f t="shared" si="222"/>
        <v>30</v>
      </c>
    </row>
    <row r="503" spans="1:13" ht="51.75" thickBot="1" x14ac:dyDescent="0.3">
      <c r="A503" s="19" t="s">
        <v>12</v>
      </c>
      <c r="B503" s="21" t="s">
        <v>454</v>
      </c>
      <c r="C503" s="20">
        <v>148</v>
      </c>
      <c r="D503" s="21" t="s">
        <v>109</v>
      </c>
      <c r="E503" s="21" t="s">
        <v>210</v>
      </c>
      <c r="F503" s="20">
        <v>240</v>
      </c>
      <c r="G503" s="22">
        <v>49.6</v>
      </c>
      <c r="H503" s="22"/>
      <c r="I503" s="22"/>
      <c r="J503" s="22"/>
      <c r="K503" s="22"/>
      <c r="L503" s="22">
        <v>30</v>
      </c>
      <c r="M503" s="22">
        <v>30</v>
      </c>
    </row>
    <row r="504" spans="1:13" ht="51.75" thickBot="1" x14ac:dyDescent="0.3">
      <c r="A504" s="38" t="s">
        <v>356</v>
      </c>
      <c r="B504" s="21" t="s">
        <v>455</v>
      </c>
      <c r="C504" s="20">
        <v>148</v>
      </c>
      <c r="D504" s="21" t="s">
        <v>109</v>
      </c>
      <c r="E504" s="21" t="s">
        <v>328</v>
      </c>
      <c r="F504" s="20"/>
      <c r="G504" s="22">
        <f>G505+G508</f>
        <v>1969.8000000000002</v>
      </c>
      <c r="H504" s="22">
        <f t="shared" ref="H504:M504" si="223">H505+H508</f>
        <v>0</v>
      </c>
      <c r="I504" s="22">
        <f t="shared" si="223"/>
        <v>0</v>
      </c>
      <c r="J504" s="22">
        <f t="shared" si="223"/>
        <v>0</v>
      </c>
      <c r="K504" s="22">
        <f t="shared" si="223"/>
        <v>0</v>
      </c>
      <c r="L504" s="22">
        <f t="shared" si="223"/>
        <v>2317.3000000000002</v>
      </c>
      <c r="M504" s="22">
        <f t="shared" si="223"/>
        <v>2229.6</v>
      </c>
    </row>
    <row r="505" spans="1:13" ht="30.75" customHeight="1" thickBot="1" x14ac:dyDescent="0.3">
      <c r="A505" s="38" t="s">
        <v>6</v>
      </c>
      <c r="B505" s="21" t="s">
        <v>456</v>
      </c>
      <c r="C505" s="20">
        <v>148</v>
      </c>
      <c r="D505" s="21" t="s">
        <v>109</v>
      </c>
      <c r="E505" s="21" t="s">
        <v>328</v>
      </c>
      <c r="F505" s="20"/>
      <c r="G505" s="22">
        <f>G506+G507</f>
        <v>1556.2</v>
      </c>
      <c r="H505" s="22">
        <f t="shared" ref="H505:M505" si="224">H506+H507</f>
        <v>0</v>
      </c>
      <c r="I505" s="22">
        <f t="shared" si="224"/>
        <v>0</v>
      </c>
      <c r="J505" s="22">
        <f t="shared" si="224"/>
        <v>0</v>
      </c>
      <c r="K505" s="22">
        <f t="shared" si="224"/>
        <v>0</v>
      </c>
      <c r="L505" s="22">
        <f t="shared" si="224"/>
        <v>1903.7</v>
      </c>
      <c r="M505" s="22">
        <f t="shared" si="224"/>
        <v>1816</v>
      </c>
    </row>
    <row r="506" spans="1:13" ht="39" thickBot="1" x14ac:dyDescent="0.3">
      <c r="A506" s="38" t="s">
        <v>55</v>
      </c>
      <c r="B506" s="21" t="s">
        <v>456</v>
      </c>
      <c r="C506" s="20">
        <v>148</v>
      </c>
      <c r="D506" s="21" t="s">
        <v>109</v>
      </c>
      <c r="E506" s="21" t="s">
        <v>328</v>
      </c>
      <c r="F506" s="20">
        <v>120</v>
      </c>
      <c r="G506" s="22">
        <v>1516.2</v>
      </c>
      <c r="H506" s="22"/>
      <c r="I506" s="22"/>
      <c r="J506" s="22"/>
      <c r="K506" s="22"/>
      <c r="L506" s="22">
        <v>1863.7</v>
      </c>
      <c r="M506" s="22">
        <v>1776</v>
      </c>
    </row>
    <row r="507" spans="1:13" ht="56.45" customHeight="1" thickBot="1" x14ac:dyDescent="0.3">
      <c r="A507" s="38" t="s">
        <v>4</v>
      </c>
      <c r="B507" s="21" t="s">
        <v>456</v>
      </c>
      <c r="C507" s="20">
        <v>148</v>
      </c>
      <c r="D507" s="21" t="s">
        <v>109</v>
      </c>
      <c r="E507" s="21" t="s">
        <v>328</v>
      </c>
      <c r="F507" s="20">
        <v>240</v>
      </c>
      <c r="G507" s="73">
        <v>40</v>
      </c>
      <c r="H507" s="73"/>
      <c r="I507" s="73"/>
      <c r="J507" s="73"/>
      <c r="K507" s="73"/>
      <c r="L507" s="73">
        <v>40</v>
      </c>
      <c r="M507" s="73">
        <v>40</v>
      </c>
    </row>
    <row r="508" spans="1:13" ht="51.75" thickBot="1" x14ac:dyDescent="0.3">
      <c r="A508" s="38" t="s">
        <v>56</v>
      </c>
      <c r="B508" s="21" t="s">
        <v>457</v>
      </c>
      <c r="C508" s="20">
        <v>148</v>
      </c>
      <c r="D508" s="21" t="s">
        <v>109</v>
      </c>
      <c r="E508" s="21" t="s">
        <v>328</v>
      </c>
      <c r="F508" s="20"/>
      <c r="G508" s="22">
        <f>G509</f>
        <v>413.6</v>
      </c>
      <c r="H508" s="22">
        <f t="shared" ref="H508:K508" si="225">H509</f>
        <v>0</v>
      </c>
      <c r="I508" s="22">
        <f t="shared" si="225"/>
        <v>0</v>
      </c>
      <c r="J508" s="22">
        <f t="shared" si="225"/>
        <v>0</v>
      </c>
      <c r="K508" s="22">
        <f t="shared" si="225"/>
        <v>0</v>
      </c>
      <c r="L508" s="22">
        <f>L509</f>
        <v>413.6</v>
      </c>
      <c r="M508" s="22">
        <f>M509</f>
        <v>413.6</v>
      </c>
    </row>
    <row r="509" spans="1:13" ht="39" thickBot="1" x14ac:dyDescent="0.3">
      <c r="A509" s="38" t="s">
        <v>49</v>
      </c>
      <c r="B509" s="50" t="s">
        <v>457</v>
      </c>
      <c r="C509" s="20">
        <v>148</v>
      </c>
      <c r="D509" s="21" t="s">
        <v>109</v>
      </c>
      <c r="E509" s="21" t="s">
        <v>328</v>
      </c>
      <c r="F509" s="20">
        <v>120</v>
      </c>
      <c r="G509" s="22">
        <v>413.6</v>
      </c>
      <c r="H509" s="22"/>
      <c r="I509" s="22"/>
      <c r="J509" s="22"/>
      <c r="K509" s="22"/>
      <c r="L509" s="22">
        <v>413.6</v>
      </c>
      <c r="M509" s="22">
        <v>413.6</v>
      </c>
    </row>
    <row r="510" spans="1:13" ht="51.75" thickBot="1" x14ac:dyDescent="0.3">
      <c r="A510" s="38" t="s">
        <v>329</v>
      </c>
      <c r="B510" s="39" t="s">
        <v>458</v>
      </c>
      <c r="C510" s="20">
        <v>148</v>
      </c>
      <c r="D510" s="21" t="s">
        <v>109</v>
      </c>
      <c r="E510" s="21" t="s">
        <v>210</v>
      </c>
      <c r="F510" s="20"/>
      <c r="G510" s="22">
        <f>G511</f>
        <v>111.4</v>
      </c>
      <c r="H510" s="22">
        <f t="shared" ref="H510:M510" si="226">H511</f>
        <v>0</v>
      </c>
      <c r="I510" s="22">
        <f t="shared" si="226"/>
        <v>141.6</v>
      </c>
      <c r="J510" s="22">
        <f t="shared" si="226"/>
        <v>0</v>
      </c>
      <c r="K510" s="22">
        <f t="shared" si="226"/>
        <v>0</v>
      </c>
      <c r="L510" s="22">
        <f t="shared" si="226"/>
        <v>75.400000000000006</v>
      </c>
      <c r="M510" s="22">
        <f t="shared" si="226"/>
        <v>75.400000000000006</v>
      </c>
    </row>
    <row r="511" spans="1:13" ht="52.5" thickBot="1" x14ac:dyDescent="0.3">
      <c r="A511" s="17" t="s">
        <v>357</v>
      </c>
      <c r="B511" s="8" t="s">
        <v>459</v>
      </c>
      <c r="C511" s="20">
        <v>148</v>
      </c>
      <c r="D511" s="9" t="s">
        <v>109</v>
      </c>
      <c r="E511" s="9">
        <v>14</v>
      </c>
      <c r="F511" s="8"/>
      <c r="G511" s="10">
        <f>G512</f>
        <v>111.4</v>
      </c>
      <c r="H511" s="10">
        <f t="shared" ref="H511:M511" si="227">H512</f>
        <v>0</v>
      </c>
      <c r="I511" s="10">
        <f t="shared" si="227"/>
        <v>141.6</v>
      </c>
      <c r="J511" s="10">
        <f t="shared" si="227"/>
        <v>0</v>
      </c>
      <c r="K511" s="10">
        <f t="shared" si="227"/>
        <v>0</v>
      </c>
      <c r="L511" s="10">
        <f t="shared" si="227"/>
        <v>75.400000000000006</v>
      </c>
      <c r="M511" s="10">
        <f t="shared" si="227"/>
        <v>75.400000000000006</v>
      </c>
    </row>
    <row r="512" spans="1:13" ht="51.75" thickBot="1" x14ac:dyDescent="0.3">
      <c r="A512" s="16" t="s">
        <v>12</v>
      </c>
      <c r="B512" s="8" t="s">
        <v>459</v>
      </c>
      <c r="C512" s="20">
        <v>148</v>
      </c>
      <c r="D512" s="9" t="s">
        <v>109</v>
      </c>
      <c r="E512" s="9">
        <v>14</v>
      </c>
      <c r="F512" s="8">
        <v>240</v>
      </c>
      <c r="G512" s="10">
        <v>111.4</v>
      </c>
      <c r="H512" s="10"/>
      <c r="I512" s="10">
        <v>141.6</v>
      </c>
      <c r="J512" s="10"/>
      <c r="K512" s="10"/>
      <c r="L512" s="10">
        <v>75.400000000000006</v>
      </c>
      <c r="M512" s="10">
        <v>75.400000000000006</v>
      </c>
    </row>
    <row r="513" spans="1:31" s="61" customFormat="1" ht="87" customHeight="1" thickBot="1" x14ac:dyDescent="0.3">
      <c r="A513" s="76" t="s">
        <v>513</v>
      </c>
      <c r="B513" s="75" t="s">
        <v>475</v>
      </c>
      <c r="C513" s="75">
        <v>148</v>
      </c>
      <c r="D513" s="77" t="s">
        <v>109</v>
      </c>
      <c r="E513" s="77" t="s">
        <v>328</v>
      </c>
      <c r="F513" s="75"/>
      <c r="G513" s="74">
        <f>G514</f>
        <v>25</v>
      </c>
      <c r="H513" s="74">
        <f t="shared" ref="H513:M513" si="228">H514</f>
        <v>0</v>
      </c>
      <c r="I513" s="74">
        <f t="shared" si="228"/>
        <v>0</v>
      </c>
      <c r="J513" s="74">
        <f t="shared" si="228"/>
        <v>0</v>
      </c>
      <c r="K513" s="74">
        <f t="shared" si="228"/>
        <v>0</v>
      </c>
      <c r="L513" s="74">
        <f t="shared" si="228"/>
        <v>50</v>
      </c>
      <c r="M513" s="74">
        <f t="shared" si="228"/>
        <v>50</v>
      </c>
      <c r="W513"/>
      <c r="X513"/>
      <c r="Y513"/>
      <c r="Z513"/>
      <c r="AA513"/>
      <c r="AB513"/>
      <c r="AC513"/>
      <c r="AD513"/>
      <c r="AE513"/>
    </row>
    <row r="514" spans="1:31" ht="147" customHeight="1" thickBot="1" x14ac:dyDescent="0.3">
      <c r="A514" s="76" t="s">
        <v>514</v>
      </c>
      <c r="B514" s="75" t="s">
        <v>515</v>
      </c>
      <c r="C514" s="75">
        <v>148</v>
      </c>
      <c r="D514" s="77" t="s">
        <v>109</v>
      </c>
      <c r="E514" s="77" t="s">
        <v>328</v>
      </c>
      <c r="F514" s="75"/>
      <c r="G514" s="74">
        <f>G515</f>
        <v>25</v>
      </c>
      <c r="H514" s="74">
        <f t="shared" ref="H514:M514" si="229">H515</f>
        <v>0</v>
      </c>
      <c r="I514" s="74">
        <f t="shared" si="229"/>
        <v>0</v>
      </c>
      <c r="J514" s="74">
        <f t="shared" si="229"/>
        <v>0</v>
      </c>
      <c r="K514" s="74">
        <f t="shared" si="229"/>
        <v>0</v>
      </c>
      <c r="L514" s="74">
        <f t="shared" si="229"/>
        <v>50</v>
      </c>
      <c r="M514" s="74">
        <f t="shared" si="229"/>
        <v>50</v>
      </c>
    </row>
    <row r="515" spans="1:31" ht="58.9" customHeight="1" thickBot="1" x14ac:dyDescent="0.3">
      <c r="A515" s="76" t="s">
        <v>12</v>
      </c>
      <c r="B515" s="75" t="s">
        <v>515</v>
      </c>
      <c r="C515" s="75">
        <v>148</v>
      </c>
      <c r="D515" s="77" t="s">
        <v>109</v>
      </c>
      <c r="E515" s="77" t="s">
        <v>328</v>
      </c>
      <c r="F515" s="75">
        <v>240</v>
      </c>
      <c r="G515" s="74">
        <v>25</v>
      </c>
      <c r="H515" s="74"/>
      <c r="I515" s="74"/>
      <c r="J515" s="74"/>
      <c r="K515" s="74"/>
      <c r="L515" s="74">
        <v>50</v>
      </c>
      <c r="M515" s="74">
        <v>50</v>
      </c>
    </row>
    <row r="516" spans="1:31" ht="56.25" customHeight="1" thickBot="1" x14ac:dyDescent="0.3">
      <c r="A516" s="55" t="s">
        <v>461</v>
      </c>
      <c r="B516" s="54" t="s">
        <v>460</v>
      </c>
      <c r="C516" s="54"/>
      <c r="D516" s="56"/>
      <c r="E516" s="56"/>
      <c r="F516" s="54"/>
      <c r="G516" s="53">
        <f>G517+G521</f>
        <v>899.40000000000009</v>
      </c>
      <c r="H516" s="53">
        <f t="shared" ref="H516:M516" si="230">H517+H521</f>
        <v>0</v>
      </c>
      <c r="I516" s="53">
        <f t="shared" si="230"/>
        <v>34.299999999999997</v>
      </c>
      <c r="J516" s="53">
        <f t="shared" si="230"/>
        <v>0</v>
      </c>
      <c r="K516" s="53">
        <f t="shared" si="230"/>
        <v>0</v>
      </c>
      <c r="L516" s="53">
        <f t="shared" si="230"/>
        <v>736.9</v>
      </c>
      <c r="M516" s="53">
        <f t="shared" si="230"/>
        <v>732.4</v>
      </c>
      <c r="W516" s="61"/>
      <c r="X516" s="61"/>
      <c r="Y516" s="61"/>
      <c r="Z516" s="61"/>
      <c r="AA516" s="61"/>
      <c r="AB516" s="61"/>
      <c r="AC516" s="61"/>
      <c r="AD516" s="61"/>
      <c r="AE516" s="61"/>
    </row>
    <row r="517" spans="1:31" ht="82.9" customHeight="1" thickBot="1" x14ac:dyDescent="0.3">
      <c r="A517" s="42" t="s">
        <v>57</v>
      </c>
      <c r="B517" s="43" t="s">
        <v>462</v>
      </c>
      <c r="C517" s="43">
        <v>148</v>
      </c>
      <c r="D517" s="44" t="s">
        <v>111</v>
      </c>
      <c r="E517" s="44" t="s">
        <v>109</v>
      </c>
      <c r="F517" s="43"/>
      <c r="G517" s="45">
        <f>G518</f>
        <v>441.8</v>
      </c>
      <c r="H517" s="53">
        <f t="shared" ref="H517:M517" si="231">H518</f>
        <v>0</v>
      </c>
      <c r="I517" s="53">
        <f t="shared" si="231"/>
        <v>0</v>
      </c>
      <c r="J517" s="53">
        <f t="shared" si="231"/>
        <v>0</v>
      </c>
      <c r="K517" s="53">
        <f t="shared" si="231"/>
        <v>0</v>
      </c>
      <c r="L517" s="53">
        <f t="shared" si="231"/>
        <v>372.3</v>
      </c>
      <c r="M517" s="53">
        <f t="shared" si="231"/>
        <v>368</v>
      </c>
    </row>
    <row r="518" spans="1:31" ht="21" customHeight="1" thickBot="1" x14ac:dyDescent="0.3">
      <c r="A518" s="42" t="s">
        <v>58</v>
      </c>
      <c r="B518" s="43" t="s">
        <v>463</v>
      </c>
      <c r="C518" s="43">
        <v>148</v>
      </c>
      <c r="D518" s="44" t="s">
        <v>111</v>
      </c>
      <c r="E518" s="44" t="s">
        <v>109</v>
      </c>
      <c r="F518" s="43"/>
      <c r="G518" s="45">
        <f>G519+G520</f>
        <v>441.8</v>
      </c>
      <c r="H518" s="53">
        <f t="shared" ref="H518:M518" si="232">H519+H520</f>
        <v>0</v>
      </c>
      <c r="I518" s="53">
        <f t="shared" si="232"/>
        <v>0</v>
      </c>
      <c r="J518" s="53">
        <f t="shared" si="232"/>
        <v>0</v>
      </c>
      <c r="K518" s="53">
        <f t="shared" si="232"/>
        <v>0</v>
      </c>
      <c r="L518" s="53">
        <f t="shared" si="232"/>
        <v>372.3</v>
      </c>
      <c r="M518" s="53">
        <f t="shared" si="232"/>
        <v>368</v>
      </c>
    </row>
    <row r="519" spans="1:31" ht="54.6" customHeight="1" thickBot="1" x14ac:dyDescent="0.3">
      <c r="A519" s="42" t="s">
        <v>4</v>
      </c>
      <c r="B519" s="43" t="s">
        <v>463</v>
      </c>
      <c r="C519" s="43">
        <v>148</v>
      </c>
      <c r="D519" s="44" t="s">
        <v>111</v>
      </c>
      <c r="E519" s="44" t="s">
        <v>109</v>
      </c>
      <c r="F519" s="43">
        <v>240</v>
      </c>
      <c r="G519" s="45">
        <v>408.8</v>
      </c>
      <c r="H519" s="45"/>
      <c r="I519" s="45"/>
      <c r="J519" s="45"/>
      <c r="K519" s="45"/>
      <c r="L519" s="45">
        <v>339.3</v>
      </c>
      <c r="M519" s="45">
        <v>335</v>
      </c>
    </row>
    <row r="520" spans="1:31" ht="27.6" customHeight="1" thickBot="1" x14ac:dyDescent="0.3">
      <c r="A520" s="42" t="s">
        <v>35</v>
      </c>
      <c r="B520" s="43" t="s">
        <v>463</v>
      </c>
      <c r="C520" s="43">
        <v>148</v>
      </c>
      <c r="D520" s="44" t="s">
        <v>111</v>
      </c>
      <c r="E520" s="44" t="s">
        <v>109</v>
      </c>
      <c r="F520" s="43">
        <v>610</v>
      </c>
      <c r="G520" s="45">
        <v>33</v>
      </c>
      <c r="H520" s="45"/>
      <c r="I520" s="45"/>
      <c r="J520" s="45"/>
      <c r="K520" s="45"/>
      <c r="L520" s="45">
        <v>33</v>
      </c>
      <c r="M520" s="45">
        <v>33</v>
      </c>
    </row>
    <row r="521" spans="1:31" ht="57.6" customHeight="1" thickBot="1" x14ac:dyDescent="0.3">
      <c r="A521" s="92" t="s">
        <v>516</v>
      </c>
      <c r="B521" s="75" t="s">
        <v>482</v>
      </c>
      <c r="C521" s="75">
        <v>148</v>
      </c>
      <c r="D521" s="77"/>
      <c r="E521" s="77"/>
      <c r="F521" s="75"/>
      <c r="G521" s="74">
        <f>G522+G524+G526</f>
        <v>457.6</v>
      </c>
      <c r="H521" s="74">
        <f t="shared" ref="H521:M521" si="233">H522+H524+H526</f>
        <v>0</v>
      </c>
      <c r="I521" s="74">
        <f t="shared" si="233"/>
        <v>34.299999999999997</v>
      </c>
      <c r="J521" s="74">
        <f t="shared" si="233"/>
        <v>0</v>
      </c>
      <c r="K521" s="74">
        <f t="shared" si="233"/>
        <v>0</v>
      </c>
      <c r="L521" s="74">
        <f t="shared" si="233"/>
        <v>364.59999999999997</v>
      </c>
      <c r="M521" s="74">
        <f t="shared" si="233"/>
        <v>364.4</v>
      </c>
    </row>
    <row r="522" spans="1:31" ht="156" customHeight="1" thickBot="1" x14ac:dyDescent="0.3">
      <c r="A522" s="76" t="s">
        <v>478</v>
      </c>
      <c r="B522" s="75" t="s">
        <v>481</v>
      </c>
      <c r="C522" s="75">
        <v>148</v>
      </c>
      <c r="D522" s="77" t="s">
        <v>111</v>
      </c>
      <c r="E522" s="77" t="s">
        <v>108</v>
      </c>
      <c r="F522" s="75"/>
      <c r="G522" s="74">
        <f>G523</f>
        <v>79.8</v>
      </c>
      <c r="H522" s="74">
        <f t="shared" ref="H522:M522" si="234">H523</f>
        <v>0</v>
      </c>
      <c r="I522" s="74">
        <f t="shared" si="234"/>
        <v>0</v>
      </c>
      <c r="J522" s="74">
        <f t="shared" si="234"/>
        <v>0</v>
      </c>
      <c r="K522" s="74">
        <f t="shared" si="234"/>
        <v>0</v>
      </c>
      <c r="L522" s="74">
        <f t="shared" si="234"/>
        <v>79.8</v>
      </c>
      <c r="M522" s="74">
        <f t="shared" si="234"/>
        <v>79.8</v>
      </c>
    </row>
    <row r="523" spans="1:31" ht="52.15" customHeight="1" thickBot="1" x14ac:dyDescent="0.3">
      <c r="A523" s="76" t="s">
        <v>4</v>
      </c>
      <c r="B523" s="75" t="s">
        <v>481</v>
      </c>
      <c r="C523" s="75">
        <v>148</v>
      </c>
      <c r="D523" s="77" t="s">
        <v>111</v>
      </c>
      <c r="E523" s="77" t="s">
        <v>108</v>
      </c>
      <c r="F523" s="75">
        <v>240</v>
      </c>
      <c r="G523" s="74">
        <v>79.8</v>
      </c>
      <c r="H523" s="74"/>
      <c r="I523" s="74"/>
      <c r="J523" s="74"/>
      <c r="K523" s="74"/>
      <c r="L523" s="74">
        <v>79.8</v>
      </c>
      <c r="M523" s="74">
        <v>79.8</v>
      </c>
    </row>
    <row r="524" spans="1:31" ht="132.6" customHeight="1" thickBot="1" x14ac:dyDescent="0.3">
      <c r="A524" s="76" t="s">
        <v>477</v>
      </c>
      <c r="B524" s="75" t="s">
        <v>480</v>
      </c>
      <c r="C524" s="75">
        <v>148</v>
      </c>
      <c r="D524" s="77" t="s">
        <v>113</v>
      </c>
      <c r="E524" s="77" t="s">
        <v>105</v>
      </c>
      <c r="F524" s="75"/>
      <c r="G524" s="74">
        <f>G525</f>
        <v>329.6</v>
      </c>
      <c r="H524" s="74">
        <f t="shared" ref="H524:M524" si="235">H525</f>
        <v>0</v>
      </c>
      <c r="I524" s="74">
        <f t="shared" si="235"/>
        <v>0</v>
      </c>
      <c r="J524" s="74">
        <f t="shared" si="235"/>
        <v>0</v>
      </c>
      <c r="K524" s="74">
        <f t="shared" si="235"/>
        <v>0</v>
      </c>
      <c r="L524" s="74">
        <f t="shared" si="235"/>
        <v>236.6</v>
      </c>
      <c r="M524" s="74">
        <f t="shared" si="235"/>
        <v>236.6</v>
      </c>
    </row>
    <row r="525" spans="1:31" ht="56.25" customHeight="1" thickBot="1" x14ac:dyDescent="0.3">
      <c r="A525" s="76" t="s">
        <v>4</v>
      </c>
      <c r="B525" s="75" t="s">
        <v>480</v>
      </c>
      <c r="C525" s="75">
        <v>148</v>
      </c>
      <c r="D525" s="77" t="s">
        <v>113</v>
      </c>
      <c r="E525" s="77" t="s">
        <v>105</v>
      </c>
      <c r="F525" s="75">
        <v>240</v>
      </c>
      <c r="G525" s="74">
        <v>329.6</v>
      </c>
      <c r="H525" s="74"/>
      <c r="I525" s="74"/>
      <c r="J525" s="74"/>
      <c r="K525" s="74"/>
      <c r="L525" s="74">
        <v>236.6</v>
      </c>
      <c r="M525" s="74">
        <v>236.6</v>
      </c>
    </row>
    <row r="526" spans="1:31" ht="128.25" thickBot="1" x14ac:dyDescent="0.3">
      <c r="A526" s="19" t="s">
        <v>211</v>
      </c>
      <c r="B526" s="8" t="s">
        <v>479</v>
      </c>
      <c r="C526" s="12">
        <v>148</v>
      </c>
      <c r="D526" s="9" t="s">
        <v>107</v>
      </c>
      <c r="E526" s="9" t="s">
        <v>106</v>
      </c>
      <c r="F526" s="8"/>
      <c r="G526" s="10">
        <f>G527+G528</f>
        <v>48.2</v>
      </c>
      <c r="H526" s="53">
        <f t="shared" ref="H526:M526" si="236">H527+H528</f>
        <v>0</v>
      </c>
      <c r="I526" s="53">
        <f t="shared" si="236"/>
        <v>34.299999999999997</v>
      </c>
      <c r="J526" s="53">
        <f t="shared" si="236"/>
        <v>0</v>
      </c>
      <c r="K526" s="53">
        <f t="shared" si="236"/>
        <v>0</v>
      </c>
      <c r="L526" s="53">
        <f t="shared" si="236"/>
        <v>48.2</v>
      </c>
      <c r="M526" s="53">
        <f t="shared" si="236"/>
        <v>48</v>
      </c>
    </row>
    <row r="527" spans="1:31" ht="41.45" customHeight="1" thickBot="1" x14ac:dyDescent="0.3">
      <c r="A527" s="16" t="s">
        <v>49</v>
      </c>
      <c r="B527" s="8" t="s">
        <v>479</v>
      </c>
      <c r="C527" s="12">
        <v>148</v>
      </c>
      <c r="D527" s="9" t="s">
        <v>107</v>
      </c>
      <c r="E527" s="9" t="s">
        <v>106</v>
      </c>
      <c r="F527" s="8">
        <v>120</v>
      </c>
      <c r="G527" s="10">
        <v>39.5</v>
      </c>
      <c r="H527" s="10"/>
      <c r="I527" s="10">
        <v>8.8000000000000007</v>
      </c>
      <c r="J527" s="10"/>
      <c r="K527" s="10"/>
      <c r="L527" s="10">
        <v>39.5</v>
      </c>
      <c r="M527" s="10">
        <v>39.4</v>
      </c>
    </row>
    <row r="528" spans="1:31" ht="51.75" thickBot="1" x14ac:dyDescent="0.3">
      <c r="A528" s="16" t="s">
        <v>4</v>
      </c>
      <c r="B528" s="8" t="s">
        <v>479</v>
      </c>
      <c r="C528" s="12">
        <v>148</v>
      </c>
      <c r="D528" s="9" t="s">
        <v>107</v>
      </c>
      <c r="E528" s="9" t="s">
        <v>106</v>
      </c>
      <c r="F528" s="8">
        <v>240</v>
      </c>
      <c r="G528" s="10">
        <v>8.6999999999999993</v>
      </c>
      <c r="H528" s="10"/>
      <c r="I528" s="10">
        <v>25.5</v>
      </c>
      <c r="J528" s="10"/>
      <c r="K528" s="10"/>
      <c r="L528" s="10">
        <v>8.6999999999999993</v>
      </c>
      <c r="M528" s="10">
        <v>8.6</v>
      </c>
    </row>
    <row r="529" spans="1:13" ht="69.599999999999994" customHeight="1" thickBot="1" x14ac:dyDescent="0.3">
      <c r="A529" s="55" t="s">
        <v>464</v>
      </c>
      <c r="B529" s="54" t="s">
        <v>446</v>
      </c>
      <c r="C529" s="54"/>
      <c r="D529" s="56"/>
      <c r="E529" s="56"/>
      <c r="F529" s="54"/>
      <c r="G529" s="53">
        <f>G530+G534</f>
        <v>28.5</v>
      </c>
      <c r="H529" s="53">
        <f t="shared" ref="H529:M529" si="237">H530+H534</f>
        <v>16</v>
      </c>
      <c r="I529" s="53">
        <f t="shared" si="237"/>
        <v>12.5</v>
      </c>
      <c r="J529" s="53">
        <f t="shared" si="237"/>
        <v>0</v>
      </c>
      <c r="K529" s="53">
        <f t="shared" si="237"/>
        <v>0</v>
      </c>
      <c r="L529" s="53">
        <f t="shared" si="237"/>
        <v>28.5</v>
      </c>
      <c r="M529" s="53">
        <f t="shared" si="237"/>
        <v>28.5</v>
      </c>
    </row>
    <row r="530" spans="1:13" ht="45" customHeight="1" thickBot="1" x14ac:dyDescent="0.3">
      <c r="A530" s="26" t="s">
        <v>465</v>
      </c>
      <c r="B530" s="28" t="s">
        <v>466</v>
      </c>
      <c r="C530" s="28">
        <v>148</v>
      </c>
      <c r="D530" s="25" t="s">
        <v>109</v>
      </c>
      <c r="E530" s="25">
        <v>14</v>
      </c>
      <c r="F530" s="27"/>
      <c r="G530" s="14">
        <f>G531</f>
        <v>12.5</v>
      </c>
      <c r="H530" s="53">
        <f t="shared" ref="H530:M530" si="238">H531</f>
        <v>0</v>
      </c>
      <c r="I530" s="53">
        <f t="shared" si="238"/>
        <v>12.5</v>
      </c>
      <c r="J530" s="53">
        <f t="shared" si="238"/>
        <v>0</v>
      </c>
      <c r="K530" s="53">
        <f t="shared" si="238"/>
        <v>0</v>
      </c>
      <c r="L530" s="53">
        <f t="shared" si="238"/>
        <v>12.5</v>
      </c>
      <c r="M530" s="53">
        <f t="shared" si="238"/>
        <v>12.5</v>
      </c>
    </row>
    <row r="531" spans="1:13" ht="46.15" customHeight="1" thickBot="1" x14ac:dyDescent="0.3">
      <c r="A531" s="17" t="s">
        <v>22</v>
      </c>
      <c r="B531" s="8" t="s">
        <v>468</v>
      </c>
      <c r="C531" s="8">
        <v>148</v>
      </c>
      <c r="D531" s="9" t="s">
        <v>109</v>
      </c>
      <c r="E531" s="9">
        <v>14</v>
      </c>
      <c r="F531" s="8"/>
      <c r="G531" s="10">
        <f>G532+G533</f>
        <v>12.5</v>
      </c>
      <c r="H531" s="10">
        <f t="shared" ref="H531:M531" si="239">H532+H533</f>
        <v>0</v>
      </c>
      <c r="I531" s="10">
        <f t="shared" si="239"/>
        <v>12.5</v>
      </c>
      <c r="J531" s="10">
        <f t="shared" si="239"/>
        <v>0</v>
      </c>
      <c r="K531" s="10">
        <f t="shared" si="239"/>
        <v>0</v>
      </c>
      <c r="L531" s="10">
        <f t="shared" si="239"/>
        <v>12.5</v>
      </c>
      <c r="M531" s="10">
        <f t="shared" si="239"/>
        <v>12.5</v>
      </c>
    </row>
    <row r="532" spans="1:13" ht="52.5" thickBot="1" x14ac:dyDescent="0.3">
      <c r="A532" s="17" t="s">
        <v>12</v>
      </c>
      <c r="B532" s="8" t="s">
        <v>468</v>
      </c>
      <c r="C532" s="8">
        <v>148</v>
      </c>
      <c r="D532" s="9" t="s">
        <v>109</v>
      </c>
      <c r="E532" s="9">
        <v>14</v>
      </c>
      <c r="F532" s="8">
        <v>240</v>
      </c>
      <c r="G532" s="10">
        <v>10</v>
      </c>
      <c r="H532" s="10"/>
      <c r="I532" s="10">
        <v>10</v>
      </c>
      <c r="J532" s="10"/>
      <c r="K532" s="10"/>
      <c r="L532" s="10">
        <v>10</v>
      </c>
      <c r="M532" s="10">
        <v>10</v>
      </c>
    </row>
    <row r="533" spans="1:13" ht="26.25" thickBot="1" x14ac:dyDescent="0.3">
      <c r="A533" s="16" t="s">
        <v>26</v>
      </c>
      <c r="B533" s="8" t="s">
        <v>468</v>
      </c>
      <c r="C533" s="8">
        <v>148</v>
      </c>
      <c r="D533" s="9" t="s">
        <v>109</v>
      </c>
      <c r="E533" s="9">
        <v>14</v>
      </c>
      <c r="F533" s="8">
        <v>610</v>
      </c>
      <c r="G533" s="10">
        <v>2.5</v>
      </c>
      <c r="H533" s="10"/>
      <c r="I533" s="10">
        <v>2.5</v>
      </c>
      <c r="J533" s="10"/>
      <c r="K533" s="10"/>
      <c r="L533" s="10">
        <v>2.5</v>
      </c>
      <c r="M533" s="10">
        <v>2.5</v>
      </c>
    </row>
    <row r="534" spans="1:13" ht="90.75" thickBot="1" x14ac:dyDescent="0.3">
      <c r="A534" s="17" t="s">
        <v>467</v>
      </c>
      <c r="B534" s="8" t="s">
        <v>469</v>
      </c>
      <c r="C534" s="8">
        <v>148</v>
      </c>
      <c r="D534" s="9" t="s">
        <v>109</v>
      </c>
      <c r="E534" s="9">
        <v>14</v>
      </c>
      <c r="F534" s="8"/>
      <c r="G534" s="10">
        <f>G535</f>
        <v>16</v>
      </c>
      <c r="H534" s="53">
        <f t="shared" ref="H534:M534" si="240">H535</f>
        <v>16</v>
      </c>
      <c r="I534" s="53">
        <f t="shared" si="240"/>
        <v>0</v>
      </c>
      <c r="J534" s="53">
        <f t="shared" si="240"/>
        <v>0</v>
      </c>
      <c r="K534" s="53">
        <f t="shared" si="240"/>
        <v>0</v>
      </c>
      <c r="L534" s="53">
        <f t="shared" si="240"/>
        <v>16</v>
      </c>
      <c r="M534" s="53">
        <f t="shared" si="240"/>
        <v>16</v>
      </c>
    </row>
    <row r="535" spans="1:13" ht="90.75" thickBot="1" x14ac:dyDescent="0.3">
      <c r="A535" s="17" t="s">
        <v>54</v>
      </c>
      <c r="B535" s="8" t="s">
        <v>470</v>
      </c>
      <c r="C535" s="12">
        <v>148</v>
      </c>
      <c r="D535" s="9" t="s">
        <v>109</v>
      </c>
      <c r="E535" s="9">
        <v>14</v>
      </c>
      <c r="F535" s="8"/>
      <c r="G535" s="10">
        <f>G536</f>
        <v>16</v>
      </c>
      <c r="H535" s="10">
        <f t="shared" ref="H535:M535" si="241">H536</f>
        <v>16</v>
      </c>
      <c r="I535" s="10">
        <f t="shared" si="241"/>
        <v>0</v>
      </c>
      <c r="J535" s="10">
        <f t="shared" si="241"/>
        <v>0</v>
      </c>
      <c r="K535" s="10">
        <f t="shared" si="241"/>
        <v>0</v>
      </c>
      <c r="L535" s="10">
        <f t="shared" si="241"/>
        <v>16</v>
      </c>
      <c r="M535" s="10">
        <f t="shared" si="241"/>
        <v>16</v>
      </c>
    </row>
    <row r="536" spans="1:13" ht="51.75" thickBot="1" x14ac:dyDescent="0.3">
      <c r="A536" s="16" t="s">
        <v>12</v>
      </c>
      <c r="B536" s="8" t="s">
        <v>470</v>
      </c>
      <c r="C536" s="12">
        <v>148</v>
      </c>
      <c r="D536" s="9" t="s">
        <v>109</v>
      </c>
      <c r="E536" s="9">
        <v>14</v>
      </c>
      <c r="F536" s="8">
        <v>240</v>
      </c>
      <c r="G536" s="10">
        <v>16</v>
      </c>
      <c r="H536" s="10">
        <v>16</v>
      </c>
      <c r="I536" s="10"/>
      <c r="J536" s="10"/>
      <c r="K536" s="10"/>
      <c r="L536" s="10">
        <v>16</v>
      </c>
      <c r="M536" s="10">
        <v>16</v>
      </c>
    </row>
    <row r="537" spans="1:13" ht="15.75" thickBot="1" x14ac:dyDescent="0.3">
      <c r="A537" s="4" t="s">
        <v>103</v>
      </c>
      <c r="B537" s="5"/>
      <c r="C537" s="5"/>
      <c r="D537" s="5"/>
      <c r="E537" s="5"/>
      <c r="F537" s="5"/>
      <c r="G537" s="148">
        <f t="shared" ref="G537:M537" si="242">G16+G107+G123+G210+G217+G251+G283+G310+G357+G399+G437+G493</f>
        <v>643608.10000000009</v>
      </c>
      <c r="H537" s="148" t="e">
        <f t="shared" si="242"/>
        <v>#REF!</v>
      </c>
      <c r="I537" s="148" t="e">
        <f t="shared" si="242"/>
        <v>#REF!</v>
      </c>
      <c r="J537" s="148" t="e">
        <f t="shared" si="242"/>
        <v>#REF!</v>
      </c>
      <c r="K537" s="148" t="e">
        <f t="shared" si="242"/>
        <v>#REF!</v>
      </c>
      <c r="L537" s="148">
        <f t="shared" si="242"/>
        <v>389468.3</v>
      </c>
      <c r="M537" s="148">
        <f t="shared" si="242"/>
        <v>340077.8</v>
      </c>
    </row>
    <row r="538" spans="1:13" ht="15.75" x14ac:dyDescent="0.25">
      <c r="M538" s="136" t="s">
        <v>642</v>
      </c>
    </row>
    <row r="539" spans="1:13" x14ac:dyDescent="0.25">
      <c r="G539" s="82"/>
      <c r="H539" s="82"/>
      <c r="I539" s="82"/>
      <c r="J539" s="82"/>
      <c r="K539" s="82"/>
      <c r="L539" s="82"/>
      <c r="M539" s="82"/>
    </row>
    <row r="540" spans="1:13" x14ac:dyDescent="0.25">
      <c r="F540" s="83"/>
      <c r="G540" s="82"/>
      <c r="H540" s="82"/>
      <c r="I540" s="82"/>
      <c r="J540" s="82"/>
      <c r="K540" s="82"/>
      <c r="L540" s="82"/>
      <c r="M540" s="82"/>
    </row>
    <row r="542" spans="1:13" x14ac:dyDescent="0.25">
      <c r="G542" s="161"/>
      <c r="H542" s="161"/>
      <c r="I542" s="161"/>
      <c r="J542" s="161"/>
      <c r="K542" s="161"/>
      <c r="L542" s="161"/>
      <c r="M542" s="161"/>
    </row>
  </sheetData>
  <mergeCells count="30">
    <mergeCell ref="A367:A368"/>
    <mergeCell ref="B367:B368"/>
    <mergeCell ref="C367:C368"/>
    <mergeCell ref="D367:D368"/>
    <mergeCell ref="E367:E368"/>
    <mergeCell ref="B11:B14"/>
    <mergeCell ref="D11:D14"/>
    <mergeCell ref="E11:E14"/>
    <mergeCell ref="F11:F14"/>
    <mergeCell ref="F1:G1"/>
    <mergeCell ref="F2:M2"/>
    <mergeCell ref="F3:M3"/>
    <mergeCell ref="F5:M7"/>
    <mergeCell ref="A8:M8"/>
    <mergeCell ref="A9:M9"/>
    <mergeCell ref="A10:M10"/>
    <mergeCell ref="A11:A14"/>
    <mergeCell ref="C11:C14"/>
    <mergeCell ref="F4:M4"/>
    <mergeCell ref="G11:M12"/>
    <mergeCell ref="G13:K14"/>
    <mergeCell ref="L13:L14"/>
    <mergeCell ref="M13:M14"/>
    <mergeCell ref="M367:M368"/>
    <mergeCell ref="F367:F368"/>
    <mergeCell ref="H300:I300"/>
    <mergeCell ref="H301:I301"/>
    <mergeCell ref="H303:I303"/>
    <mergeCell ref="G367:G368"/>
    <mergeCell ref="L367:L368"/>
  </mergeCells>
  <pageMargins left="0.51181102362204722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2024-11-15T05:56:42Z</dcterms:modified>
</cp:coreProperties>
</file>