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23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218" i="1" l="1"/>
  <c r="L218" i="1"/>
  <c r="M30" i="1"/>
  <c r="L30" i="1"/>
  <c r="M441" i="1" l="1"/>
  <c r="L441" i="1"/>
  <c r="G441" i="1"/>
  <c r="M450" i="1" l="1"/>
  <c r="L450" i="1"/>
  <c r="G450" i="1"/>
  <c r="M443" i="1" l="1"/>
  <c r="M440" i="1" s="1"/>
  <c r="M439" i="1" s="1"/>
  <c r="L443" i="1"/>
  <c r="L440" i="1" s="1"/>
  <c r="L439" i="1" s="1"/>
  <c r="G443" i="1"/>
  <c r="G440" i="1" s="1"/>
  <c r="G439" i="1" s="1"/>
  <c r="H428" i="1"/>
  <c r="I428" i="1"/>
  <c r="J428" i="1"/>
  <c r="K428" i="1"/>
  <c r="M429" i="1"/>
  <c r="L429" i="1"/>
  <c r="G429" i="1"/>
  <c r="M431" i="1"/>
  <c r="L431" i="1"/>
  <c r="G431" i="1"/>
  <c r="M426" i="1"/>
  <c r="L426" i="1"/>
  <c r="G426" i="1"/>
  <c r="M424" i="1"/>
  <c r="L424" i="1"/>
  <c r="G424" i="1"/>
  <c r="M421" i="1"/>
  <c r="M420" i="1" s="1"/>
  <c r="L421" i="1"/>
  <c r="L420" i="1" s="1"/>
  <c r="G421" i="1"/>
  <c r="G420" i="1" s="1"/>
  <c r="M428" i="1" l="1"/>
  <c r="G423" i="1"/>
  <c r="L423" i="1"/>
  <c r="M423" i="1"/>
  <c r="G428" i="1"/>
  <c r="L428" i="1"/>
  <c r="M419" i="1" l="1"/>
  <c r="L419" i="1"/>
  <c r="G419" i="1"/>
  <c r="M437" i="1" l="1"/>
  <c r="L437" i="1"/>
  <c r="G437" i="1"/>
  <c r="G382" i="1" l="1"/>
  <c r="M387" i="1"/>
  <c r="M386" i="1" s="1"/>
  <c r="L387" i="1"/>
  <c r="L386" i="1" s="1"/>
  <c r="G387" i="1"/>
  <c r="G386" i="1" s="1"/>
  <c r="M368" i="1"/>
  <c r="M367" i="1" s="1"/>
  <c r="L368" i="1"/>
  <c r="L367" i="1" s="1"/>
  <c r="G368" i="1"/>
  <c r="G367" i="1" s="1"/>
  <c r="M371" i="1"/>
  <c r="M370" i="1" s="1"/>
  <c r="L371" i="1"/>
  <c r="L370" i="1" s="1"/>
  <c r="G371" i="1"/>
  <c r="G370" i="1" s="1"/>
  <c r="G365" i="1"/>
  <c r="M303" i="1"/>
  <c r="M302" i="1" s="1"/>
  <c r="L303" i="1"/>
  <c r="L302" i="1" s="1"/>
  <c r="G303" i="1"/>
  <c r="G302" i="1" s="1"/>
  <c r="M245" i="1"/>
  <c r="L245" i="1"/>
  <c r="G245" i="1"/>
  <c r="M266" i="1"/>
  <c r="M265" i="1" s="1"/>
  <c r="L266" i="1"/>
  <c r="L265" i="1" s="1"/>
  <c r="G266" i="1"/>
  <c r="G265" i="1" s="1"/>
  <c r="M231" i="1"/>
  <c r="M230" i="1" s="1"/>
  <c r="L231" i="1"/>
  <c r="L230" i="1" s="1"/>
  <c r="G231" i="1"/>
  <c r="G230" i="1" s="1"/>
  <c r="M102" i="1" l="1"/>
  <c r="L102" i="1"/>
  <c r="G102" i="1"/>
  <c r="M59" i="1"/>
  <c r="M58" i="1" s="1"/>
  <c r="L59" i="1"/>
  <c r="L58" i="1" s="1"/>
  <c r="G59" i="1"/>
  <c r="G58" i="1" s="1"/>
  <c r="M56" i="1"/>
  <c r="M55" i="1" s="1"/>
  <c r="L56" i="1"/>
  <c r="L55" i="1" s="1"/>
  <c r="G56" i="1"/>
  <c r="G55" i="1" s="1"/>
  <c r="M28" i="1"/>
  <c r="L28" i="1"/>
  <c r="G28" i="1"/>
  <c r="H339" i="1" l="1"/>
  <c r="I339" i="1"/>
  <c r="J339" i="1"/>
  <c r="K339" i="1"/>
  <c r="L339" i="1"/>
  <c r="M339" i="1"/>
  <c r="G339" i="1"/>
  <c r="H341" i="1"/>
  <c r="I341" i="1"/>
  <c r="J341" i="1"/>
  <c r="K341" i="1"/>
  <c r="L341" i="1"/>
  <c r="M341" i="1"/>
  <c r="G341" i="1"/>
  <c r="G338" i="1" l="1"/>
  <c r="G337" i="1" s="1"/>
  <c r="K338" i="1"/>
  <c r="J338" i="1"/>
  <c r="M338" i="1"/>
  <c r="M337" i="1" s="1"/>
  <c r="I338" i="1"/>
  <c r="L338" i="1"/>
  <c r="L337" i="1" s="1"/>
  <c r="H338" i="1"/>
  <c r="H359" i="1"/>
  <c r="I359" i="1"/>
  <c r="J359" i="1"/>
  <c r="K359" i="1"/>
  <c r="L359" i="1"/>
  <c r="M359" i="1"/>
  <c r="G359" i="1"/>
  <c r="H390" i="1" l="1"/>
  <c r="I390" i="1"/>
  <c r="J390" i="1"/>
  <c r="K390" i="1"/>
  <c r="L390" i="1"/>
  <c r="M390" i="1"/>
  <c r="G390" i="1"/>
  <c r="H382" i="1"/>
  <c r="I382" i="1"/>
  <c r="J382" i="1"/>
  <c r="K382" i="1"/>
  <c r="L382" i="1"/>
  <c r="M382" i="1"/>
  <c r="M170" i="1"/>
  <c r="L170" i="1"/>
  <c r="G170" i="1"/>
  <c r="H330" i="1" l="1"/>
  <c r="H329" i="1" s="1"/>
  <c r="I330" i="1"/>
  <c r="I329" i="1" s="1"/>
  <c r="J330" i="1"/>
  <c r="J329" i="1" s="1"/>
  <c r="K330" i="1"/>
  <c r="K329" i="1" s="1"/>
  <c r="L330" i="1"/>
  <c r="L329" i="1" s="1"/>
  <c r="M330" i="1"/>
  <c r="M329" i="1" s="1"/>
  <c r="G330" i="1"/>
  <c r="G329" i="1" s="1"/>
  <c r="H321" i="1" l="1"/>
  <c r="I321" i="1"/>
  <c r="J321" i="1"/>
  <c r="K321" i="1"/>
  <c r="L321" i="1"/>
  <c r="M321" i="1"/>
  <c r="G321" i="1"/>
  <c r="H242" i="1" l="1"/>
  <c r="I242" i="1"/>
  <c r="J242" i="1"/>
  <c r="K242" i="1"/>
  <c r="L242" i="1"/>
  <c r="M242" i="1"/>
  <c r="G242" i="1"/>
  <c r="H350" i="1" l="1"/>
  <c r="H349" i="1" s="1"/>
  <c r="H348" i="1" s="1"/>
  <c r="I350" i="1"/>
  <c r="I349" i="1" s="1"/>
  <c r="I348" i="1" s="1"/>
  <c r="J350" i="1"/>
  <c r="J349" i="1" s="1"/>
  <c r="J348" i="1" s="1"/>
  <c r="K350" i="1"/>
  <c r="K349" i="1" s="1"/>
  <c r="K348" i="1" s="1"/>
  <c r="L350" i="1"/>
  <c r="L349" i="1" s="1"/>
  <c r="M350" i="1"/>
  <c r="M349" i="1" s="1"/>
  <c r="H357" i="1"/>
  <c r="I357" i="1"/>
  <c r="J357" i="1"/>
  <c r="K357" i="1"/>
  <c r="L357" i="1"/>
  <c r="M357" i="1"/>
  <c r="H160" i="1" l="1"/>
  <c r="I160" i="1"/>
  <c r="J160" i="1"/>
  <c r="K160" i="1"/>
  <c r="L160" i="1"/>
  <c r="M160" i="1"/>
  <c r="H186" i="1" l="1"/>
  <c r="I186" i="1"/>
  <c r="J186" i="1"/>
  <c r="K186" i="1"/>
  <c r="L186" i="1"/>
  <c r="M186" i="1"/>
  <c r="H178" i="1"/>
  <c r="I178" i="1"/>
  <c r="J178" i="1"/>
  <c r="K178" i="1"/>
  <c r="L178" i="1"/>
  <c r="M178" i="1"/>
  <c r="H163" i="1"/>
  <c r="I163" i="1"/>
  <c r="J163" i="1"/>
  <c r="K163" i="1"/>
  <c r="L163" i="1"/>
  <c r="M163" i="1"/>
  <c r="H144" i="1"/>
  <c r="I144" i="1"/>
  <c r="J144" i="1"/>
  <c r="K144" i="1"/>
  <c r="L144" i="1"/>
  <c r="M144" i="1"/>
  <c r="H141" i="1"/>
  <c r="I141" i="1"/>
  <c r="J141" i="1"/>
  <c r="K141" i="1"/>
  <c r="L141" i="1"/>
  <c r="M141" i="1"/>
  <c r="H127" i="1"/>
  <c r="I127" i="1"/>
  <c r="J127" i="1"/>
  <c r="K127" i="1"/>
  <c r="L127" i="1"/>
  <c r="M127" i="1"/>
  <c r="H121" i="1"/>
  <c r="I121" i="1"/>
  <c r="J121" i="1"/>
  <c r="K121" i="1"/>
  <c r="L121" i="1"/>
  <c r="M121" i="1"/>
  <c r="H118" i="1"/>
  <c r="I118" i="1"/>
  <c r="J118" i="1"/>
  <c r="K118" i="1"/>
  <c r="L118" i="1"/>
  <c r="M118" i="1"/>
  <c r="H116" i="1"/>
  <c r="I116" i="1"/>
  <c r="J116" i="1"/>
  <c r="K116" i="1"/>
  <c r="L116" i="1"/>
  <c r="M116" i="1"/>
  <c r="H96" i="1"/>
  <c r="H95" i="1" s="1"/>
  <c r="I96" i="1"/>
  <c r="I95" i="1" s="1"/>
  <c r="J96" i="1"/>
  <c r="J95" i="1" s="1"/>
  <c r="K96" i="1"/>
  <c r="K95" i="1" s="1"/>
  <c r="L96" i="1"/>
  <c r="L95" i="1" s="1"/>
  <c r="M96" i="1"/>
  <c r="M95" i="1" s="1"/>
  <c r="H93" i="1"/>
  <c r="H92" i="1" s="1"/>
  <c r="I93" i="1"/>
  <c r="I92" i="1" s="1"/>
  <c r="J93" i="1"/>
  <c r="J92" i="1" s="1"/>
  <c r="K93" i="1"/>
  <c r="K92" i="1" s="1"/>
  <c r="L93" i="1"/>
  <c r="L92" i="1" s="1"/>
  <c r="M93" i="1"/>
  <c r="M92" i="1" s="1"/>
  <c r="H81" i="1"/>
  <c r="I81" i="1"/>
  <c r="J81" i="1"/>
  <c r="K81" i="1"/>
  <c r="L81" i="1"/>
  <c r="M81" i="1"/>
  <c r="H61" i="1"/>
  <c r="I61" i="1"/>
  <c r="J61" i="1"/>
  <c r="K61" i="1"/>
  <c r="L61" i="1"/>
  <c r="M61" i="1"/>
  <c r="H52" i="1"/>
  <c r="I52" i="1"/>
  <c r="J52" i="1"/>
  <c r="K52" i="1"/>
  <c r="L52" i="1"/>
  <c r="M52" i="1"/>
  <c r="H71" i="1"/>
  <c r="I71" i="1"/>
  <c r="J71" i="1"/>
  <c r="K71" i="1"/>
  <c r="L71" i="1"/>
  <c r="M71" i="1"/>
  <c r="H278" i="1"/>
  <c r="I278" i="1"/>
  <c r="J278" i="1"/>
  <c r="K278" i="1"/>
  <c r="L278" i="1"/>
  <c r="M278" i="1"/>
  <c r="H298" i="1"/>
  <c r="I298" i="1"/>
  <c r="J298" i="1"/>
  <c r="K298" i="1"/>
  <c r="L298" i="1"/>
  <c r="M298" i="1"/>
  <c r="H317" i="1"/>
  <c r="I317" i="1"/>
  <c r="J317" i="1"/>
  <c r="K317" i="1"/>
  <c r="L317" i="1"/>
  <c r="M317" i="1"/>
  <c r="H413" i="1"/>
  <c r="I413" i="1"/>
  <c r="J413" i="1"/>
  <c r="K413" i="1"/>
  <c r="L413" i="1"/>
  <c r="M413" i="1"/>
  <c r="L115" i="1" l="1"/>
  <c r="K115" i="1"/>
  <c r="J115" i="1"/>
  <c r="M115" i="1"/>
  <c r="I115" i="1"/>
  <c r="H115" i="1"/>
  <c r="H395" i="1"/>
  <c r="I395" i="1"/>
  <c r="J395" i="1"/>
  <c r="K395" i="1"/>
  <c r="L395" i="1"/>
  <c r="M395" i="1"/>
  <c r="G395" i="1"/>
  <c r="H356" i="1"/>
  <c r="I356" i="1"/>
  <c r="J356" i="1"/>
  <c r="K356" i="1"/>
  <c r="L356" i="1"/>
  <c r="M356" i="1"/>
  <c r="H65" i="1" l="1"/>
  <c r="H64" i="1" s="1"/>
  <c r="I65" i="1"/>
  <c r="I64" i="1" s="1"/>
  <c r="J65" i="1"/>
  <c r="J64" i="1" s="1"/>
  <c r="K65" i="1"/>
  <c r="K64" i="1" s="1"/>
  <c r="L65" i="1"/>
  <c r="L64" i="1" s="1"/>
  <c r="M65" i="1"/>
  <c r="M64" i="1" s="1"/>
  <c r="G65" i="1"/>
  <c r="M26" i="1" l="1"/>
  <c r="M25" i="1" s="1"/>
  <c r="L26" i="1"/>
  <c r="L25" i="1" s="1"/>
  <c r="K26" i="1"/>
  <c r="K25" i="1" s="1"/>
  <c r="J26" i="1"/>
  <c r="J25" i="1" s="1"/>
  <c r="I26" i="1"/>
  <c r="I25" i="1" s="1"/>
  <c r="H26" i="1"/>
  <c r="H25" i="1" s="1"/>
  <c r="G26" i="1"/>
  <c r="G25" i="1" s="1"/>
  <c r="H39" i="1" l="1"/>
  <c r="H38" i="1" s="1"/>
  <c r="I39" i="1"/>
  <c r="I38" i="1" s="1"/>
  <c r="J39" i="1"/>
  <c r="J38" i="1" s="1"/>
  <c r="K39" i="1"/>
  <c r="K38" i="1" s="1"/>
  <c r="L39" i="1"/>
  <c r="L38" i="1" s="1"/>
  <c r="M39" i="1"/>
  <c r="M38" i="1" s="1"/>
  <c r="G39" i="1"/>
  <c r="G38" i="1" s="1"/>
  <c r="M472" i="1" l="1"/>
  <c r="M327" i="1" l="1"/>
  <c r="L472" i="1"/>
  <c r="H401" i="1"/>
  <c r="I401" i="1"/>
  <c r="J401" i="1"/>
  <c r="K401" i="1"/>
  <c r="L401" i="1"/>
  <c r="M401" i="1"/>
  <c r="G401" i="1"/>
  <c r="H234" i="1"/>
  <c r="H233" i="1" s="1"/>
  <c r="I234" i="1"/>
  <c r="I233" i="1" s="1"/>
  <c r="J234" i="1"/>
  <c r="J233" i="1" s="1"/>
  <c r="K234" i="1"/>
  <c r="K233" i="1" s="1"/>
  <c r="L234" i="1"/>
  <c r="L233" i="1" s="1"/>
  <c r="M234" i="1"/>
  <c r="M233" i="1" s="1"/>
  <c r="G234" i="1"/>
  <c r="G233" i="1" s="1"/>
  <c r="M228" i="1" l="1"/>
  <c r="M227" i="1" s="1"/>
  <c r="H228" i="1"/>
  <c r="H227" i="1" s="1"/>
  <c r="I228" i="1"/>
  <c r="I227" i="1" s="1"/>
  <c r="J228" i="1"/>
  <c r="J227" i="1" s="1"/>
  <c r="K228" i="1"/>
  <c r="K227" i="1" s="1"/>
  <c r="L228" i="1"/>
  <c r="L227" i="1" s="1"/>
  <c r="G228" i="1"/>
  <c r="G227" i="1" s="1"/>
  <c r="G413" i="1" l="1"/>
  <c r="H271" i="1"/>
  <c r="I271" i="1"/>
  <c r="J271" i="1"/>
  <c r="K271" i="1"/>
  <c r="L271" i="1"/>
  <c r="M271" i="1"/>
  <c r="G271" i="1"/>
  <c r="G357" i="1"/>
  <c r="G166" i="1"/>
  <c r="L77" i="1" l="1"/>
  <c r="M77" i="1"/>
  <c r="M74" i="1" s="1"/>
  <c r="M73" i="1" s="1"/>
  <c r="H75" i="1"/>
  <c r="I75" i="1"/>
  <c r="J75" i="1"/>
  <c r="K75" i="1"/>
  <c r="L75" i="1"/>
  <c r="L74" i="1" s="1"/>
  <c r="L73" i="1" s="1"/>
  <c r="G75" i="1"/>
  <c r="G52" i="1" l="1"/>
  <c r="G278" i="1" l="1"/>
  <c r="G96" i="1"/>
  <c r="G95" i="1" s="1"/>
  <c r="H168" i="1" l="1"/>
  <c r="I168" i="1"/>
  <c r="J168" i="1"/>
  <c r="K168" i="1"/>
  <c r="L168" i="1"/>
  <c r="M168" i="1"/>
  <c r="G168" i="1"/>
  <c r="H194" i="1" l="1"/>
  <c r="H193" i="1" s="1"/>
  <c r="H192" i="1" s="1"/>
  <c r="I194" i="1"/>
  <c r="I193" i="1" s="1"/>
  <c r="I192" i="1" s="1"/>
  <c r="J194" i="1"/>
  <c r="J193" i="1" s="1"/>
  <c r="J192" i="1" s="1"/>
  <c r="K194" i="1"/>
  <c r="K193" i="1" s="1"/>
  <c r="K192" i="1" s="1"/>
  <c r="L194" i="1"/>
  <c r="L193" i="1" s="1"/>
  <c r="L192" i="1" s="1"/>
  <c r="M194" i="1"/>
  <c r="M193" i="1" s="1"/>
  <c r="M192" i="1" s="1"/>
  <c r="G194" i="1"/>
  <c r="G193" i="1" s="1"/>
  <c r="G192" i="1" s="1"/>
  <c r="H132" i="1" l="1"/>
  <c r="I132" i="1"/>
  <c r="J132" i="1"/>
  <c r="K132" i="1"/>
  <c r="L132" i="1"/>
  <c r="M132" i="1"/>
  <c r="G132" i="1"/>
  <c r="M130" i="1"/>
  <c r="M129" i="1" s="1"/>
  <c r="H130" i="1"/>
  <c r="H129" i="1" s="1"/>
  <c r="I130" i="1"/>
  <c r="I129" i="1" s="1"/>
  <c r="J130" i="1"/>
  <c r="J129" i="1" s="1"/>
  <c r="K130" i="1"/>
  <c r="K129" i="1" s="1"/>
  <c r="L130" i="1"/>
  <c r="L129" i="1" s="1"/>
  <c r="G130" i="1"/>
  <c r="G129" i="1" l="1"/>
  <c r="H488" i="1"/>
  <c r="I488" i="1"/>
  <c r="J488" i="1"/>
  <c r="K488" i="1"/>
  <c r="L488" i="1"/>
  <c r="M488" i="1"/>
  <c r="G488" i="1"/>
  <c r="H486" i="1"/>
  <c r="I486" i="1"/>
  <c r="J486" i="1"/>
  <c r="K486" i="1"/>
  <c r="L486" i="1"/>
  <c r="M486" i="1"/>
  <c r="G486" i="1"/>
  <c r="H478" i="1" l="1"/>
  <c r="H477" i="1" s="1"/>
  <c r="I478" i="1"/>
  <c r="I477" i="1" s="1"/>
  <c r="J478" i="1"/>
  <c r="J477" i="1" s="1"/>
  <c r="K478" i="1"/>
  <c r="K477" i="1" s="1"/>
  <c r="L478" i="1"/>
  <c r="L477" i="1" s="1"/>
  <c r="M478" i="1"/>
  <c r="M477" i="1" s="1"/>
  <c r="G478" i="1"/>
  <c r="G477" i="1" s="1"/>
  <c r="G490" i="1" l="1"/>
  <c r="G485" i="1" s="1"/>
  <c r="H490" i="1" l="1"/>
  <c r="H485" i="1" s="1"/>
  <c r="I490" i="1"/>
  <c r="I485" i="1" s="1"/>
  <c r="J490" i="1"/>
  <c r="J485" i="1" s="1"/>
  <c r="K490" i="1"/>
  <c r="K485" i="1" s="1"/>
  <c r="L490" i="1"/>
  <c r="L485" i="1" s="1"/>
  <c r="M490" i="1"/>
  <c r="M485" i="1" s="1"/>
  <c r="H482" i="1"/>
  <c r="H481" i="1" s="1"/>
  <c r="I482" i="1"/>
  <c r="I481" i="1" s="1"/>
  <c r="J482" i="1"/>
  <c r="J481" i="1" s="1"/>
  <c r="K482" i="1"/>
  <c r="K481" i="1" s="1"/>
  <c r="L482" i="1"/>
  <c r="L481" i="1" s="1"/>
  <c r="M482" i="1"/>
  <c r="M481" i="1" s="1"/>
  <c r="J480" i="1" l="1"/>
  <c r="I480" i="1"/>
  <c r="M480" i="1"/>
  <c r="L480" i="1"/>
  <c r="H480" i="1"/>
  <c r="K480" i="1"/>
  <c r="H363" i="1"/>
  <c r="H362" i="1" s="1"/>
  <c r="H355" i="1" s="1"/>
  <c r="I363" i="1"/>
  <c r="I362" i="1" s="1"/>
  <c r="I355" i="1" s="1"/>
  <c r="J363" i="1"/>
  <c r="J362" i="1" s="1"/>
  <c r="J355" i="1" s="1"/>
  <c r="K363" i="1"/>
  <c r="K362" i="1" s="1"/>
  <c r="K355" i="1" s="1"/>
  <c r="L363" i="1"/>
  <c r="M363" i="1"/>
  <c r="G363" i="1"/>
  <c r="G362" i="1" s="1"/>
  <c r="G284" i="1"/>
  <c r="M362" i="1" l="1"/>
  <c r="M355" i="1" s="1"/>
  <c r="L362" i="1"/>
  <c r="L355" i="1" s="1"/>
  <c r="M287" i="1"/>
  <c r="L287" i="1"/>
  <c r="K287" i="1"/>
  <c r="J287" i="1"/>
  <c r="I287" i="1"/>
  <c r="H287" i="1"/>
  <c r="G287" i="1"/>
  <c r="M284" i="1"/>
  <c r="L284" i="1"/>
  <c r="K284" i="1"/>
  <c r="J284" i="1"/>
  <c r="I284" i="1"/>
  <c r="H284" i="1"/>
  <c r="K283" i="1" l="1"/>
  <c r="I283" i="1"/>
  <c r="J283" i="1"/>
  <c r="H283" i="1"/>
  <c r="L283" i="1"/>
  <c r="M283" i="1"/>
  <c r="G283" i="1"/>
  <c r="H291" i="1"/>
  <c r="I291" i="1"/>
  <c r="J291" i="1"/>
  <c r="K291" i="1"/>
  <c r="L291" i="1"/>
  <c r="M291" i="1"/>
  <c r="G291" i="1"/>
  <c r="H293" i="1"/>
  <c r="I293" i="1"/>
  <c r="J293" i="1"/>
  <c r="K293" i="1"/>
  <c r="L293" i="1"/>
  <c r="M293" i="1"/>
  <c r="G293" i="1"/>
  <c r="G116" i="1"/>
  <c r="G118" i="1"/>
  <c r="H146" i="1"/>
  <c r="I146" i="1"/>
  <c r="J146" i="1"/>
  <c r="K146" i="1"/>
  <c r="L146" i="1"/>
  <c r="M146" i="1"/>
  <c r="G146" i="1"/>
  <c r="H139" i="1"/>
  <c r="I139" i="1"/>
  <c r="J139" i="1"/>
  <c r="K139" i="1"/>
  <c r="L139" i="1"/>
  <c r="M139" i="1"/>
  <c r="G139" i="1"/>
  <c r="G144" i="1"/>
  <c r="G290" i="1" l="1"/>
  <c r="G289" i="1" s="1"/>
  <c r="J290" i="1"/>
  <c r="J289" i="1" s="1"/>
  <c r="K290" i="1"/>
  <c r="K289" i="1" s="1"/>
  <c r="I290" i="1"/>
  <c r="I289" i="1" s="1"/>
  <c r="M290" i="1"/>
  <c r="M289" i="1" s="1"/>
  <c r="L290" i="1"/>
  <c r="L289" i="1" s="1"/>
  <c r="H290" i="1"/>
  <c r="H289" i="1" s="1"/>
  <c r="G115" i="1"/>
  <c r="H137" i="1"/>
  <c r="H136" i="1" s="1"/>
  <c r="I137" i="1"/>
  <c r="I136" i="1" s="1"/>
  <c r="J137" i="1"/>
  <c r="J136" i="1" s="1"/>
  <c r="K137" i="1"/>
  <c r="K136" i="1" s="1"/>
  <c r="L137" i="1"/>
  <c r="L136" i="1" s="1"/>
  <c r="M137" i="1"/>
  <c r="M136" i="1" s="1"/>
  <c r="G137" i="1"/>
  <c r="G356" i="1" l="1"/>
  <c r="G355" i="1" l="1"/>
  <c r="G148" i="1"/>
  <c r="G143" i="1" s="1"/>
  <c r="M353" i="1" l="1"/>
  <c r="M352" i="1" s="1"/>
  <c r="M348" i="1" s="1"/>
  <c r="L353" i="1"/>
  <c r="L352" i="1" s="1"/>
  <c r="L348" i="1" s="1"/>
  <c r="G353" i="1"/>
  <c r="G352" i="1" s="1"/>
  <c r="H394" i="1" l="1"/>
  <c r="I394" i="1"/>
  <c r="J394" i="1"/>
  <c r="K394" i="1"/>
  <c r="L394" i="1"/>
  <c r="M394" i="1"/>
  <c r="G394" i="1"/>
  <c r="G447" i="1" l="1"/>
  <c r="G446" i="1" s="1"/>
  <c r="L447" i="1"/>
  <c r="L446" i="1" s="1"/>
  <c r="M447" i="1"/>
  <c r="M446" i="1" s="1"/>
  <c r="G220" i="1" l="1"/>
  <c r="H70" i="1"/>
  <c r="I70" i="1"/>
  <c r="J70" i="1"/>
  <c r="K70" i="1"/>
  <c r="L70" i="1"/>
  <c r="M70" i="1"/>
  <c r="G71" i="1"/>
  <c r="G70" i="1" s="1"/>
  <c r="G64" i="1"/>
  <c r="G482" i="1" l="1"/>
  <c r="G481" i="1" s="1"/>
  <c r="G480" i="1" s="1"/>
  <c r="M435" i="1" l="1"/>
  <c r="M434" i="1" s="1"/>
  <c r="M433" i="1" s="1"/>
  <c r="L435" i="1"/>
  <c r="L434" i="1" s="1"/>
  <c r="L433" i="1" s="1"/>
  <c r="G435" i="1"/>
  <c r="G434" i="1" s="1"/>
  <c r="G433" i="1" s="1"/>
  <c r="H125" i="1" l="1"/>
  <c r="I125" i="1"/>
  <c r="J125" i="1"/>
  <c r="K125" i="1"/>
  <c r="L125" i="1"/>
  <c r="M125" i="1"/>
  <c r="H123" i="1"/>
  <c r="H114" i="1" s="1"/>
  <c r="H113" i="1" s="1"/>
  <c r="I123" i="1"/>
  <c r="J123" i="1"/>
  <c r="K123" i="1"/>
  <c r="L123" i="1"/>
  <c r="M123" i="1"/>
  <c r="H239" i="1"/>
  <c r="H238" i="1" s="1"/>
  <c r="I239" i="1"/>
  <c r="I238" i="1" s="1"/>
  <c r="J239" i="1"/>
  <c r="J238" i="1" s="1"/>
  <c r="K239" i="1"/>
  <c r="K238" i="1" s="1"/>
  <c r="L239" i="1"/>
  <c r="L238" i="1" s="1"/>
  <c r="M239" i="1"/>
  <c r="M238" i="1" s="1"/>
  <c r="H222" i="1"/>
  <c r="I222" i="1"/>
  <c r="J222" i="1"/>
  <c r="K222" i="1"/>
  <c r="L222" i="1"/>
  <c r="M222" i="1"/>
  <c r="H220" i="1"/>
  <c r="I220" i="1"/>
  <c r="J220" i="1"/>
  <c r="K220" i="1"/>
  <c r="L220" i="1"/>
  <c r="M220" i="1"/>
  <c r="H190" i="1"/>
  <c r="H185" i="1" s="1"/>
  <c r="H184" i="1" s="1"/>
  <c r="I190" i="1"/>
  <c r="I185" i="1" s="1"/>
  <c r="I184" i="1" s="1"/>
  <c r="J190" i="1"/>
  <c r="J185" i="1" s="1"/>
  <c r="J184" i="1" s="1"/>
  <c r="K190" i="1"/>
  <c r="K185" i="1" s="1"/>
  <c r="K184" i="1" s="1"/>
  <c r="L190" i="1"/>
  <c r="L185" i="1" s="1"/>
  <c r="L184" i="1" s="1"/>
  <c r="M190" i="1"/>
  <c r="M185" i="1" s="1"/>
  <c r="M184" i="1" s="1"/>
  <c r="H152" i="1"/>
  <c r="I152" i="1"/>
  <c r="J152" i="1"/>
  <c r="K152" i="1"/>
  <c r="L152" i="1"/>
  <c r="M152" i="1"/>
  <c r="H148" i="1"/>
  <c r="H143" i="1" s="1"/>
  <c r="I148" i="1"/>
  <c r="I143" i="1" s="1"/>
  <c r="J148" i="1"/>
  <c r="J143" i="1" s="1"/>
  <c r="K148" i="1"/>
  <c r="K143" i="1" s="1"/>
  <c r="L148" i="1"/>
  <c r="L143" i="1" s="1"/>
  <c r="M148" i="1"/>
  <c r="M143" i="1" s="1"/>
  <c r="H87" i="1"/>
  <c r="H86" i="1" s="1"/>
  <c r="I87" i="1"/>
  <c r="I86" i="1" s="1"/>
  <c r="J87" i="1"/>
  <c r="J86" i="1" s="1"/>
  <c r="K87" i="1"/>
  <c r="K86" i="1" s="1"/>
  <c r="L87" i="1"/>
  <c r="L86" i="1" s="1"/>
  <c r="M87" i="1"/>
  <c r="M86" i="1" s="1"/>
  <c r="H84" i="1"/>
  <c r="H80" i="1" s="1"/>
  <c r="I84" i="1"/>
  <c r="I80" i="1" s="1"/>
  <c r="J84" i="1"/>
  <c r="J80" i="1" s="1"/>
  <c r="K84" i="1"/>
  <c r="K80" i="1" s="1"/>
  <c r="L84" i="1"/>
  <c r="L80" i="1" s="1"/>
  <c r="M84" i="1"/>
  <c r="M80" i="1" s="1"/>
  <c r="H77" i="1"/>
  <c r="H74" i="1" s="1"/>
  <c r="H73" i="1" s="1"/>
  <c r="I77" i="1"/>
  <c r="I74" i="1" s="1"/>
  <c r="I73" i="1" s="1"/>
  <c r="J77" i="1"/>
  <c r="J74" i="1" s="1"/>
  <c r="J73" i="1" s="1"/>
  <c r="K77" i="1"/>
  <c r="K74" i="1" s="1"/>
  <c r="K73" i="1" s="1"/>
  <c r="H68" i="1"/>
  <c r="I68" i="1"/>
  <c r="J68" i="1"/>
  <c r="K68" i="1"/>
  <c r="L68" i="1"/>
  <c r="M68" i="1"/>
  <c r="H50" i="1"/>
  <c r="H49" i="1" s="1"/>
  <c r="I50" i="1"/>
  <c r="I49" i="1" s="1"/>
  <c r="J50" i="1"/>
  <c r="J49" i="1" s="1"/>
  <c r="K50" i="1"/>
  <c r="K49" i="1" s="1"/>
  <c r="L50" i="1"/>
  <c r="L49" i="1" s="1"/>
  <c r="M50" i="1"/>
  <c r="M49" i="1" s="1"/>
  <c r="H47" i="1"/>
  <c r="H46" i="1" s="1"/>
  <c r="I47" i="1"/>
  <c r="I46" i="1" s="1"/>
  <c r="J47" i="1"/>
  <c r="J46" i="1" s="1"/>
  <c r="K47" i="1"/>
  <c r="K46" i="1" s="1"/>
  <c r="L47" i="1"/>
  <c r="L46" i="1" s="1"/>
  <c r="M47" i="1"/>
  <c r="M46" i="1" s="1"/>
  <c r="H44" i="1"/>
  <c r="I44" i="1"/>
  <c r="J44" i="1"/>
  <c r="K44" i="1"/>
  <c r="L44" i="1"/>
  <c r="M44" i="1"/>
  <c r="H42" i="1"/>
  <c r="I42" i="1"/>
  <c r="J42" i="1"/>
  <c r="J41" i="1" s="1"/>
  <c r="K42" i="1"/>
  <c r="L42" i="1"/>
  <c r="M42" i="1"/>
  <c r="H36" i="1"/>
  <c r="I36" i="1"/>
  <c r="J36" i="1"/>
  <c r="K36" i="1"/>
  <c r="L36" i="1"/>
  <c r="M36" i="1"/>
  <c r="H34" i="1"/>
  <c r="I34" i="1"/>
  <c r="J34" i="1"/>
  <c r="K34" i="1"/>
  <c r="L34" i="1"/>
  <c r="M34" i="1"/>
  <c r="H32" i="1"/>
  <c r="I32" i="1"/>
  <c r="J32" i="1"/>
  <c r="K32" i="1"/>
  <c r="L32" i="1"/>
  <c r="L31" i="1" s="1"/>
  <c r="M32" i="1"/>
  <c r="M31" i="1" s="1"/>
  <c r="H21" i="1"/>
  <c r="I21" i="1"/>
  <c r="J21" i="1"/>
  <c r="K21" i="1"/>
  <c r="L21" i="1"/>
  <c r="M21" i="1"/>
  <c r="H417" i="1"/>
  <c r="H412" i="1" s="1"/>
  <c r="H411" i="1" s="1"/>
  <c r="I417" i="1"/>
  <c r="I412" i="1" s="1"/>
  <c r="I411" i="1" s="1"/>
  <c r="J417" i="1"/>
  <c r="J412" i="1" s="1"/>
  <c r="J411" i="1" s="1"/>
  <c r="K417" i="1"/>
  <c r="K412" i="1" s="1"/>
  <c r="K411" i="1" s="1"/>
  <c r="L417" i="1"/>
  <c r="L412" i="1" s="1"/>
  <c r="L411" i="1" s="1"/>
  <c r="M417" i="1"/>
  <c r="M412" i="1" s="1"/>
  <c r="M411" i="1" s="1"/>
  <c r="G186" i="1"/>
  <c r="H466" i="1"/>
  <c r="H465" i="1" s="1"/>
  <c r="I466" i="1"/>
  <c r="I465" i="1" s="1"/>
  <c r="J466" i="1"/>
  <c r="J465" i="1" s="1"/>
  <c r="K466" i="1"/>
  <c r="K465" i="1" s="1"/>
  <c r="L466" i="1"/>
  <c r="L465" i="1" s="1"/>
  <c r="M466" i="1"/>
  <c r="M465" i="1" s="1"/>
  <c r="G466" i="1"/>
  <c r="G465" i="1" s="1"/>
  <c r="H463" i="1"/>
  <c r="H462" i="1" s="1"/>
  <c r="I463" i="1"/>
  <c r="I462" i="1" s="1"/>
  <c r="J463" i="1"/>
  <c r="J462" i="1" s="1"/>
  <c r="K463" i="1"/>
  <c r="K462" i="1" s="1"/>
  <c r="L463" i="1"/>
  <c r="L462" i="1" s="1"/>
  <c r="M463" i="1"/>
  <c r="M462" i="1" s="1"/>
  <c r="G463" i="1"/>
  <c r="G462" i="1" s="1"/>
  <c r="H460" i="1"/>
  <c r="H459" i="1" s="1"/>
  <c r="I460" i="1"/>
  <c r="I459" i="1" s="1"/>
  <c r="J460" i="1"/>
  <c r="J459" i="1" s="1"/>
  <c r="K460" i="1"/>
  <c r="K459" i="1" s="1"/>
  <c r="L460" i="1"/>
  <c r="L459" i="1" s="1"/>
  <c r="M460" i="1"/>
  <c r="M459" i="1" s="1"/>
  <c r="G460" i="1"/>
  <c r="G459" i="1" s="1"/>
  <c r="H472" i="1"/>
  <c r="I472" i="1"/>
  <c r="J472" i="1"/>
  <c r="K472" i="1"/>
  <c r="G472" i="1"/>
  <c r="H469" i="1"/>
  <c r="I469" i="1"/>
  <c r="J469" i="1"/>
  <c r="K469" i="1"/>
  <c r="L469" i="1"/>
  <c r="M469" i="1"/>
  <c r="G469" i="1"/>
  <c r="H434" i="1"/>
  <c r="H433" i="1" s="1"/>
  <c r="I434" i="1"/>
  <c r="I433" i="1" s="1"/>
  <c r="J434" i="1"/>
  <c r="J433" i="1" s="1"/>
  <c r="K434" i="1"/>
  <c r="K433" i="1" s="1"/>
  <c r="G417" i="1"/>
  <c r="I31" i="1" l="1"/>
  <c r="K41" i="1"/>
  <c r="H31" i="1"/>
  <c r="J219" i="1"/>
  <c r="L114" i="1"/>
  <c r="L113" i="1" s="1"/>
  <c r="K219" i="1"/>
  <c r="M114" i="1"/>
  <c r="M113" i="1" s="1"/>
  <c r="I114" i="1"/>
  <c r="I113" i="1" s="1"/>
  <c r="J31" i="1"/>
  <c r="L41" i="1"/>
  <c r="H41" i="1"/>
  <c r="L219" i="1"/>
  <c r="H219" i="1"/>
  <c r="J114" i="1"/>
  <c r="J113" i="1" s="1"/>
  <c r="K31" i="1"/>
  <c r="M41" i="1"/>
  <c r="I41" i="1"/>
  <c r="M219" i="1"/>
  <c r="I219" i="1"/>
  <c r="K114" i="1"/>
  <c r="K113" i="1" s="1"/>
  <c r="K468" i="1"/>
  <c r="L468" i="1"/>
  <c r="H468" i="1"/>
  <c r="J468" i="1"/>
  <c r="M468" i="1"/>
  <c r="I468" i="1"/>
  <c r="G468" i="1"/>
  <c r="G412" i="1"/>
  <c r="G411" i="1" s="1"/>
  <c r="G239" i="1"/>
  <c r="G238" i="1" s="1"/>
  <c r="H201" i="1" l="1"/>
  <c r="H200" i="1" s="1"/>
  <c r="I201" i="1"/>
  <c r="I200" i="1" s="1"/>
  <c r="J201" i="1"/>
  <c r="J200" i="1" s="1"/>
  <c r="K201" i="1"/>
  <c r="K200" i="1" s="1"/>
  <c r="L201" i="1"/>
  <c r="L200" i="1" s="1"/>
  <c r="M201" i="1"/>
  <c r="M200" i="1" s="1"/>
  <c r="G201" i="1"/>
  <c r="G200" i="1" s="1"/>
  <c r="H166" i="1" l="1"/>
  <c r="H162" i="1" s="1"/>
  <c r="I166" i="1"/>
  <c r="I162" i="1" s="1"/>
  <c r="J166" i="1"/>
  <c r="J162" i="1" s="1"/>
  <c r="K166" i="1"/>
  <c r="K162" i="1" s="1"/>
  <c r="L166" i="1"/>
  <c r="L162" i="1" s="1"/>
  <c r="M166" i="1"/>
  <c r="M162" i="1" s="1"/>
  <c r="H455" i="1" l="1"/>
  <c r="I455" i="1"/>
  <c r="J455" i="1"/>
  <c r="K455" i="1"/>
  <c r="L455" i="1"/>
  <c r="M455" i="1"/>
  <c r="G455" i="1"/>
  <c r="G50" i="1" l="1"/>
  <c r="H407" i="1" l="1"/>
  <c r="H406" i="1" s="1"/>
  <c r="I407" i="1"/>
  <c r="I406" i="1" s="1"/>
  <c r="J407" i="1"/>
  <c r="J406" i="1" s="1"/>
  <c r="K407" i="1"/>
  <c r="K406" i="1" s="1"/>
  <c r="L407" i="1"/>
  <c r="L406" i="1" s="1"/>
  <c r="M407" i="1"/>
  <c r="M406" i="1" s="1"/>
  <c r="G407" i="1"/>
  <c r="G406" i="1" s="1"/>
  <c r="H404" i="1"/>
  <c r="H403" i="1" s="1"/>
  <c r="I404" i="1"/>
  <c r="I403" i="1" s="1"/>
  <c r="J404" i="1"/>
  <c r="J403" i="1" s="1"/>
  <c r="K404" i="1"/>
  <c r="K403" i="1" s="1"/>
  <c r="L404" i="1"/>
  <c r="L403" i="1" s="1"/>
  <c r="M404" i="1"/>
  <c r="M403" i="1" s="1"/>
  <c r="G404" i="1"/>
  <c r="G403" i="1" s="1"/>
  <c r="H399" i="1"/>
  <c r="H398" i="1" s="1"/>
  <c r="I399" i="1"/>
  <c r="I398" i="1" s="1"/>
  <c r="J399" i="1"/>
  <c r="J398" i="1" s="1"/>
  <c r="K399" i="1"/>
  <c r="K398" i="1" s="1"/>
  <c r="L399" i="1"/>
  <c r="L398" i="1" s="1"/>
  <c r="M399" i="1"/>
  <c r="M398" i="1" s="1"/>
  <c r="G399" i="1"/>
  <c r="G398" i="1" s="1"/>
  <c r="H389" i="1"/>
  <c r="I389" i="1"/>
  <c r="J389" i="1"/>
  <c r="K389" i="1"/>
  <c r="L389" i="1"/>
  <c r="M389" i="1"/>
  <c r="G389" i="1"/>
  <c r="H381" i="1"/>
  <c r="I381" i="1"/>
  <c r="J381" i="1"/>
  <c r="K381" i="1"/>
  <c r="L381" i="1"/>
  <c r="M381" i="1"/>
  <c r="G381" i="1"/>
  <c r="H379" i="1"/>
  <c r="H378" i="1" s="1"/>
  <c r="I379" i="1"/>
  <c r="I378" i="1" s="1"/>
  <c r="J379" i="1"/>
  <c r="J378" i="1" s="1"/>
  <c r="K379" i="1"/>
  <c r="K378" i="1" s="1"/>
  <c r="L379" i="1"/>
  <c r="L378" i="1" s="1"/>
  <c r="M379" i="1"/>
  <c r="M378" i="1" s="1"/>
  <c r="G379" i="1"/>
  <c r="G378" i="1" s="1"/>
  <c r="H376" i="1"/>
  <c r="H375" i="1" s="1"/>
  <c r="I376" i="1"/>
  <c r="I375" i="1" s="1"/>
  <c r="J376" i="1"/>
  <c r="J375" i="1" s="1"/>
  <c r="K376" i="1"/>
  <c r="K375" i="1" s="1"/>
  <c r="L376" i="1"/>
  <c r="L375" i="1" s="1"/>
  <c r="M376" i="1"/>
  <c r="M375" i="1" s="1"/>
  <c r="G376" i="1"/>
  <c r="G375" i="1" s="1"/>
  <c r="G350" i="1"/>
  <c r="G349" i="1" s="1"/>
  <c r="G348" i="1" s="1"/>
  <c r="H281" i="1"/>
  <c r="H277" i="1" s="1"/>
  <c r="H276" i="1" s="1"/>
  <c r="I281" i="1"/>
  <c r="I277" i="1" s="1"/>
  <c r="I276" i="1" s="1"/>
  <c r="J281" i="1"/>
  <c r="J277" i="1" s="1"/>
  <c r="J276" i="1" s="1"/>
  <c r="K281" i="1"/>
  <c r="K277" i="1" s="1"/>
  <c r="K276" i="1" s="1"/>
  <c r="L281" i="1"/>
  <c r="L277" i="1" s="1"/>
  <c r="L276" i="1" s="1"/>
  <c r="M281" i="1"/>
  <c r="M277" i="1" s="1"/>
  <c r="M276" i="1" s="1"/>
  <c r="G281" i="1"/>
  <c r="H274" i="1"/>
  <c r="H270" i="1" s="1"/>
  <c r="H269" i="1" s="1"/>
  <c r="I274" i="1"/>
  <c r="I270" i="1" s="1"/>
  <c r="I269" i="1" s="1"/>
  <c r="I268" i="1" s="1"/>
  <c r="J274" i="1"/>
  <c r="J270" i="1" s="1"/>
  <c r="J269" i="1" s="1"/>
  <c r="K274" i="1"/>
  <c r="K270" i="1" s="1"/>
  <c r="K269" i="1" s="1"/>
  <c r="L274" i="1"/>
  <c r="L270" i="1" s="1"/>
  <c r="L269" i="1" s="1"/>
  <c r="M274" i="1"/>
  <c r="M270" i="1" s="1"/>
  <c r="M269" i="1" s="1"/>
  <c r="G274" i="1"/>
  <c r="G270" i="1" s="1"/>
  <c r="G269" i="1" s="1"/>
  <c r="H334" i="1"/>
  <c r="H333" i="1" s="1"/>
  <c r="H332" i="1" s="1"/>
  <c r="I334" i="1"/>
  <c r="I333" i="1" s="1"/>
  <c r="I332" i="1" s="1"/>
  <c r="J334" i="1"/>
  <c r="J333" i="1" s="1"/>
  <c r="J332" i="1" s="1"/>
  <c r="K334" i="1"/>
  <c r="K333" i="1" s="1"/>
  <c r="K332" i="1" s="1"/>
  <c r="L334" i="1"/>
  <c r="L333" i="1" s="1"/>
  <c r="L332" i="1" s="1"/>
  <c r="M334" i="1"/>
  <c r="M333" i="1" s="1"/>
  <c r="M332" i="1" s="1"/>
  <c r="G334" i="1"/>
  <c r="G333" i="1" s="1"/>
  <c r="G332" i="1" s="1"/>
  <c r="H319" i="1"/>
  <c r="I319" i="1"/>
  <c r="J319" i="1"/>
  <c r="K319" i="1"/>
  <c r="L319" i="1"/>
  <c r="M319" i="1"/>
  <c r="H325" i="1"/>
  <c r="I325" i="1"/>
  <c r="J325" i="1"/>
  <c r="K325" i="1"/>
  <c r="L325" i="1"/>
  <c r="M325" i="1"/>
  <c r="M324" i="1" s="1"/>
  <c r="M323" i="1" s="1"/>
  <c r="H327" i="1"/>
  <c r="I327" i="1"/>
  <c r="J327" i="1"/>
  <c r="K327" i="1"/>
  <c r="L327" i="1"/>
  <c r="G327" i="1"/>
  <c r="G325" i="1"/>
  <c r="G319" i="1"/>
  <c r="G317" i="1"/>
  <c r="H307" i="1"/>
  <c r="I307" i="1"/>
  <c r="J307" i="1"/>
  <c r="K307" i="1"/>
  <c r="L307" i="1"/>
  <c r="M307" i="1"/>
  <c r="H309" i="1"/>
  <c r="I309" i="1"/>
  <c r="J309" i="1"/>
  <c r="K309" i="1"/>
  <c r="L309" i="1"/>
  <c r="M309" i="1"/>
  <c r="H313" i="1"/>
  <c r="I313" i="1"/>
  <c r="J313" i="1"/>
  <c r="K313" i="1"/>
  <c r="L313" i="1"/>
  <c r="M313" i="1"/>
  <c r="H311" i="1"/>
  <c r="I311" i="1"/>
  <c r="J311" i="1"/>
  <c r="K311" i="1"/>
  <c r="L311" i="1"/>
  <c r="M311" i="1"/>
  <c r="G311" i="1"/>
  <c r="G313" i="1"/>
  <c r="G309" i="1"/>
  <c r="G307" i="1"/>
  <c r="H300" i="1"/>
  <c r="H297" i="1" s="1"/>
  <c r="I300" i="1"/>
  <c r="I297" i="1" s="1"/>
  <c r="J300" i="1"/>
  <c r="J297" i="1" s="1"/>
  <c r="K300" i="1"/>
  <c r="K297" i="1" s="1"/>
  <c r="L300" i="1"/>
  <c r="L297" i="1" s="1"/>
  <c r="M300" i="1"/>
  <c r="M297" i="1" s="1"/>
  <c r="G300" i="1"/>
  <c r="G298" i="1"/>
  <c r="H263" i="1"/>
  <c r="H262" i="1" s="1"/>
  <c r="H261" i="1" s="1"/>
  <c r="I263" i="1"/>
  <c r="I262" i="1" s="1"/>
  <c r="I261" i="1" s="1"/>
  <c r="J263" i="1"/>
  <c r="J262" i="1" s="1"/>
  <c r="J261" i="1" s="1"/>
  <c r="K263" i="1"/>
  <c r="K262" i="1" s="1"/>
  <c r="K261" i="1" s="1"/>
  <c r="L263" i="1"/>
  <c r="L262" i="1" s="1"/>
  <c r="L261" i="1" s="1"/>
  <c r="M263" i="1"/>
  <c r="M262" i="1" s="1"/>
  <c r="M261" i="1" s="1"/>
  <c r="G263" i="1"/>
  <c r="G262" i="1" s="1"/>
  <c r="G261" i="1" s="1"/>
  <c r="H259" i="1"/>
  <c r="H258" i="1" s="1"/>
  <c r="I259" i="1"/>
  <c r="I258" i="1" s="1"/>
  <c r="J259" i="1"/>
  <c r="J258" i="1" s="1"/>
  <c r="K259" i="1"/>
  <c r="K258" i="1" s="1"/>
  <c r="L259" i="1"/>
  <c r="L258" i="1" s="1"/>
  <c r="M259" i="1"/>
  <c r="M258" i="1" s="1"/>
  <c r="G259" i="1"/>
  <c r="G258" i="1" s="1"/>
  <c r="H256" i="1"/>
  <c r="H255" i="1" s="1"/>
  <c r="I256" i="1"/>
  <c r="I255" i="1" s="1"/>
  <c r="J256" i="1"/>
  <c r="J255" i="1" s="1"/>
  <c r="K256" i="1"/>
  <c r="K255" i="1" s="1"/>
  <c r="L256" i="1"/>
  <c r="L255" i="1" s="1"/>
  <c r="M256" i="1"/>
  <c r="M255" i="1" s="1"/>
  <c r="G256" i="1"/>
  <c r="G255" i="1" s="1"/>
  <c r="H253" i="1"/>
  <c r="H252" i="1" s="1"/>
  <c r="I253" i="1"/>
  <c r="I252" i="1" s="1"/>
  <c r="J253" i="1"/>
  <c r="J252" i="1" s="1"/>
  <c r="K253" i="1"/>
  <c r="K252" i="1" s="1"/>
  <c r="L253" i="1"/>
  <c r="L252" i="1" s="1"/>
  <c r="M253" i="1"/>
  <c r="M252" i="1" s="1"/>
  <c r="G253" i="1"/>
  <c r="G252" i="1" s="1"/>
  <c r="H250" i="1"/>
  <c r="H249" i="1" s="1"/>
  <c r="I250" i="1"/>
  <c r="I249" i="1" s="1"/>
  <c r="J250" i="1"/>
  <c r="J249" i="1" s="1"/>
  <c r="K250" i="1"/>
  <c r="K249" i="1" s="1"/>
  <c r="L250" i="1"/>
  <c r="L249" i="1" s="1"/>
  <c r="M250" i="1"/>
  <c r="M249" i="1" s="1"/>
  <c r="G250" i="1"/>
  <c r="G249" i="1" s="1"/>
  <c r="H247" i="1"/>
  <c r="H244" i="1" s="1"/>
  <c r="I247" i="1"/>
  <c r="I244" i="1" s="1"/>
  <c r="J247" i="1"/>
  <c r="J244" i="1" s="1"/>
  <c r="K247" i="1"/>
  <c r="K244" i="1" s="1"/>
  <c r="L247" i="1"/>
  <c r="L244" i="1" s="1"/>
  <c r="M247" i="1"/>
  <c r="M244" i="1" s="1"/>
  <c r="G247" i="1"/>
  <c r="G244" i="1" s="1"/>
  <c r="H225" i="1"/>
  <c r="H224" i="1" s="1"/>
  <c r="H218" i="1" s="1"/>
  <c r="I225" i="1"/>
  <c r="I224" i="1" s="1"/>
  <c r="I218" i="1" s="1"/>
  <c r="J225" i="1"/>
  <c r="J224" i="1" s="1"/>
  <c r="J218" i="1" s="1"/>
  <c r="K225" i="1"/>
  <c r="K224" i="1" s="1"/>
  <c r="K218" i="1" s="1"/>
  <c r="L225" i="1"/>
  <c r="L224" i="1" s="1"/>
  <c r="M225" i="1"/>
  <c r="M224" i="1" s="1"/>
  <c r="G225" i="1"/>
  <c r="G224" i="1" s="1"/>
  <c r="G222" i="1"/>
  <c r="H215" i="1"/>
  <c r="H214" i="1" s="1"/>
  <c r="I215" i="1"/>
  <c r="I214" i="1" s="1"/>
  <c r="J215" i="1"/>
  <c r="J214" i="1" s="1"/>
  <c r="K215" i="1"/>
  <c r="K214" i="1" s="1"/>
  <c r="L215" i="1"/>
  <c r="L214" i="1" s="1"/>
  <c r="M215" i="1"/>
  <c r="M214" i="1" s="1"/>
  <c r="G215" i="1"/>
  <c r="G214" i="1" s="1"/>
  <c r="H212" i="1"/>
  <c r="H211" i="1" s="1"/>
  <c r="I212" i="1"/>
  <c r="I211" i="1" s="1"/>
  <c r="J212" i="1"/>
  <c r="J211" i="1" s="1"/>
  <c r="K212" i="1"/>
  <c r="K211" i="1" s="1"/>
  <c r="L212" i="1"/>
  <c r="L211" i="1" s="1"/>
  <c r="M212" i="1"/>
  <c r="M211" i="1" s="1"/>
  <c r="G212" i="1"/>
  <c r="G211" i="1" s="1"/>
  <c r="H209" i="1"/>
  <c r="H208" i="1" s="1"/>
  <c r="I209" i="1"/>
  <c r="I208" i="1" s="1"/>
  <c r="J209" i="1"/>
  <c r="J208" i="1" s="1"/>
  <c r="K209" i="1"/>
  <c r="K208" i="1" s="1"/>
  <c r="L209" i="1"/>
  <c r="L208" i="1" s="1"/>
  <c r="M209" i="1"/>
  <c r="M208" i="1" s="1"/>
  <c r="G209" i="1"/>
  <c r="G208" i="1" s="1"/>
  <c r="H206" i="1"/>
  <c r="H205" i="1" s="1"/>
  <c r="I206" i="1"/>
  <c r="I205" i="1" s="1"/>
  <c r="J206" i="1"/>
  <c r="J205" i="1" s="1"/>
  <c r="K206" i="1"/>
  <c r="K205" i="1" s="1"/>
  <c r="L206" i="1"/>
  <c r="L205" i="1" s="1"/>
  <c r="M206" i="1"/>
  <c r="M205" i="1" s="1"/>
  <c r="G206" i="1"/>
  <c r="G205" i="1" s="1"/>
  <c r="H198" i="1"/>
  <c r="H197" i="1" s="1"/>
  <c r="H196" i="1" s="1"/>
  <c r="I198" i="1"/>
  <c r="I197" i="1" s="1"/>
  <c r="I196" i="1" s="1"/>
  <c r="J198" i="1"/>
  <c r="J197" i="1" s="1"/>
  <c r="J196" i="1" s="1"/>
  <c r="K198" i="1"/>
  <c r="K197" i="1" s="1"/>
  <c r="K196" i="1" s="1"/>
  <c r="L198" i="1"/>
  <c r="L197" i="1" s="1"/>
  <c r="L196" i="1" s="1"/>
  <c r="M198" i="1"/>
  <c r="M197" i="1" s="1"/>
  <c r="M196" i="1" s="1"/>
  <c r="G198" i="1"/>
  <c r="G197" i="1" s="1"/>
  <c r="G196" i="1" s="1"/>
  <c r="H499" i="1"/>
  <c r="H498" i="1" s="1"/>
  <c r="I499" i="1"/>
  <c r="I498" i="1" s="1"/>
  <c r="J499" i="1"/>
  <c r="J498" i="1" s="1"/>
  <c r="K499" i="1"/>
  <c r="K498" i="1" s="1"/>
  <c r="L499" i="1"/>
  <c r="L498" i="1" s="1"/>
  <c r="M499" i="1"/>
  <c r="M498" i="1" s="1"/>
  <c r="G499" i="1"/>
  <c r="G498" i="1" s="1"/>
  <c r="H475" i="1"/>
  <c r="H474" i="1" s="1"/>
  <c r="H458" i="1" s="1"/>
  <c r="I475" i="1"/>
  <c r="I474" i="1" s="1"/>
  <c r="I458" i="1" s="1"/>
  <c r="J475" i="1"/>
  <c r="J474" i="1" s="1"/>
  <c r="J458" i="1" s="1"/>
  <c r="K475" i="1"/>
  <c r="K474" i="1" s="1"/>
  <c r="K458" i="1" s="1"/>
  <c r="L475" i="1"/>
  <c r="L474" i="1" s="1"/>
  <c r="L458" i="1" s="1"/>
  <c r="M475" i="1"/>
  <c r="M474" i="1" s="1"/>
  <c r="M458" i="1" s="1"/>
  <c r="G475" i="1"/>
  <c r="G474" i="1" s="1"/>
  <c r="G458" i="1" s="1"/>
  <c r="H495" i="1"/>
  <c r="H494" i="1" s="1"/>
  <c r="I495" i="1"/>
  <c r="I494" i="1" s="1"/>
  <c r="J495" i="1"/>
  <c r="J494" i="1" s="1"/>
  <c r="K495" i="1"/>
  <c r="K494" i="1" s="1"/>
  <c r="L495" i="1"/>
  <c r="L494" i="1" s="1"/>
  <c r="M495" i="1"/>
  <c r="M494" i="1" s="1"/>
  <c r="G495" i="1"/>
  <c r="G494" i="1" s="1"/>
  <c r="H345" i="1"/>
  <c r="H344" i="1" s="1"/>
  <c r="H343" i="1" s="1"/>
  <c r="H336" i="1" s="1"/>
  <c r="I345" i="1"/>
  <c r="I344" i="1" s="1"/>
  <c r="I343" i="1" s="1"/>
  <c r="I336" i="1" s="1"/>
  <c r="J345" i="1"/>
  <c r="J344" i="1" s="1"/>
  <c r="J343" i="1" s="1"/>
  <c r="J336" i="1" s="1"/>
  <c r="K345" i="1"/>
  <c r="K344" i="1" s="1"/>
  <c r="K343" i="1" s="1"/>
  <c r="K336" i="1" s="1"/>
  <c r="L345" i="1"/>
  <c r="L344" i="1" s="1"/>
  <c r="L343" i="1" s="1"/>
  <c r="L336" i="1" s="1"/>
  <c r="M345" i="1"/>
  <c r="M344" i="1" s="1"/>
  <c r="M343" i="1" s="1"/>
  <c r="M336" i="1" s="1"/>
  <c r="G345" i="1"/>
  <c r="G344" i="1" s="1"/>
  <c r="G343" i="1" s="1"/>
  <c r="G336" i="1" s="1"/>
  <c r="G84" i="1"/>
  <c r="G81" i="1"/>
  <c r="G77" i="1"/>
  <c r="G61" i="1"/>
  <c r="G49" i="1" s="1"/>
  <c r="G47" i="1"/>
  <c r="G46" i="1" s="1"/>
  <c r="G32" i="1"/>
  <c r="G87" i="1"/>
  <c r="G86" i="1" s="1"/>
  <c r="H90" i="1"/>
  <c r="H89" i="1" s="1"/>
  <c r="H79" i="1" s="1"/>
  <c r="I90" i="1"/>
  <c r="I89" i="1" s="1"/>
  <c r="I79" i="1" s="1"/>
  <c r="J90" i="1"/>
  <c r="J89" i="1" s="1"/>
  <c r="J79" i="1" s="1"/>
  <c r="K90" i="1"/>
  <c r="K89" i="1" s="1"/>
  <c r="K79" i="1" s="1"/>
  <c r="L90" i="1"/>
  <c r="L89" i="1" s="1"/>
  <c r="L79" i="1" s="1"/>
  <c r="M90" i="1"/>
  <c r="M89" i="1" s="1"/>
  <c r="M79" i="1" s="1"/>
  <c r="G90" i="1"/>
  <c r="G89" i="1" s="1"/>
  <c r="G93" i="1"/>
  <c r="G92" i="1" s="1"/>
  <c r="G44" i="1"/>
  <c r="G42" i="1"/>
  <c r="H67" i="1"/>
  <c r="H30" i="1" s="1"/>
  <c r="I67" i="1"/>
  <c r="I30" i="1" s="1"/>
  <c r="J67" i="1"/>
  <c r="J30" i="1" s="1"/>
  <c r="K67" i="1"/>
  <c r="K30" i="1" s="1"/>
  <c r="L67" i="1"/>
  <c r="M67" i="1"/>
  <c r="G68" i="1"/>
  <c r="G67" i="1" s="1"/>
  <c r="G34" i="1"/>
  <c r="G36" i="1"/>
  <c r="M268" i="1" l="1"/>
  <c r="G374" i="1"/>
  <c r="L324" i="1"/>
  <c r="L323" i="1" s="1"/>
  <c r="H324" i="1"/>
  <c r="H323" i="1" s="1"/>
  <c r="J268" i="1"/>
  <c r="I324" i="1"/>
  <c r="I323" i="1" s="1"/>
  <c r="L268" i="1"/>
  <c r="H268" i="1"/>
  <c r="G316" i="1"/>
  <c r="L316" i="1"/>
  <c r="L315" i="1" s="1"/>
  <c r="H316" i="1"/>
  <c r="H315" i="1" s="1"/>
  <c r="K316" i="1"/>
  <c r="K315" i="1" s="1"/>
  <c r="J316" i="1"/>
  <c r="J315" i="1" s="1"/>
  <c r="M316" i="1"/>
  <c r="M315" i="1" s="1"/>
  <c r="I316" i="1"/>
  <c r="I315" i="1" s="1"/>
  <c r="M306" i="1"/>
  <c r="M305" i="1" s="1"/>
  <c r="L306" i="1"/>
  <c r="L305" i="1" s="1"/>
  <c r="H306" i="1"/>
  <c r="K324" i="1"/>
  <c r="K323" i="1" s="1"/>
  <c r="K268" i="1"/>
  <c r="I306" i="1"/>
  <c r="I305" i="1" s="1"/>
  <c r="K306" i="1"/>
  <c r="K305" i="1" s="1"/>
  <c r="J324" i="1"/>
  <c r="J323" i="1" s="1"/>
  <c r="J306" i="1"/>
  <c r="J305" i="1" s="1"/>
  <c r="G306" i="1"/>
  <c r="G305" i="1" s="1"/>
  <c r="M374" i="1"/>
  <c r="I397" i="1"/>
  <c r="I374" i="1"/>
  <c r="M397" i="1"/>
  <c r="H374" i="1"/>
  <c r="L374" i="1"/>
  <c r="H397" i="1"/>
  <c r="K374" i="1"/>
  <c r="J374" i="1"/>
  <c r="G397" i="1"/>
  <c r="G373" i="1" s="1"/>
  <c r="L397" i="1"/>
  <c r="K397" i="1"/>
  <c r="J397" i="1"/>
  <c r="L493" i="1"/>
  <c r="L457" i="1" s="1"/>
  <c r="M493" i="1"/>
  <c r="M457" i="1" s="1"/>
  <c r="I493" i="1"/>
  <c r="I457" i="1" s="1"/>
  <c r="H493" i="1"/>
  <c r="H457" i="1" s="1"/>
  <c r="G41" i="1"/>
  <c r="K493" i="1"/>
  <c r="K457" i="1" s="1"/>
  <c r="J493" i="1"/>
  <c r="J457" i="1" s="1"/>
  <c r="G237" i="1"/>
  <c r="G236" i="1" s="1"/>
  <c r="G80" i="1"/>
  <c r="G79" i="1" s="1"/>
  <c r="M204" i="1"/>
  <c r="M203" i="1" s="1"/>
  <c r="I204" i="1"/>
  <c r="I203" i="1" s="1"/>
  <c r="K204" i="1"/>
  <c r="K203" i="1" s="1"/>
  <c r="L204" i="1"/>
  <c r="L203" i="1" s="1"/>
  <c r="J204" i="1"/>
  <c r="J203" i="1" s="1"/>
  <c r="H204" i="1"/>
  <c r="H203" i="1" s="1"/>
  <c r="G297" i="1"/>
  <c r="G296" i="1" s="1"/>
  <c r="G315" i="1"/>
  <c r="G324" i="1"/>
  <c r="G323" i="1" s="1"/>
  <c r="H305" i="1"/>
  <c r="K237" i="1"/>
  <c r="K236" i="1" s="1"/>
  <c r="G277" i="1"/>
  <c r="H237" i="1"/>
  <c r="H236" i="1" s="1"/>
  <c r="J237" i="1"/>
  <c r="J236" i="1" s="1"/>
  <c r="L237" i="1"/>
  <c r="L236" i="1" s="1"/>
  <c r="I237" i="1"/>
  <c r="I236" i="1" s="1"/>
  <c r="M237" i="1"/>
  <c r="M236" i="1" s="1"/>
  <c r="H296" i="1"/>
  <c r="G74" i="1"/>
  <c r="G73" i="1" s="1"/>
  <c r="J296" i="1"/>
  <c r="G219" i="1"/>
  <c r="G218" i="1" s="1"/>
  <c r="K296" i="1"/>
  <c r="G493" i="1"/>
  <c r="I296" i="1"/>
  <c r="L296" i="1"/>
  <c r="M296" i="1"/>
  <c r="G31" i="1"/>
  <c r="G30" i="1" s="1"/>
  <c r="G204" i="1"/>
  <c r="H23" i="1"/>
  <c r="I23" i="1"/>
  <c r="J23" i="1"/>
  <c r="K23" i="1"/>
  <c r="L23" i="1"/>
  <c r="M23" i="1"/>
  <c r="G21" i="1"/>
  <c r="G23" i="1"/>
  <c r="H19" i="1"/>
  <c r="H18" i="1" s="1"/>
  <c r="H17" i="1" s="1"/>
  <c r="H16" i="1" s="1"/>
  <c r="I19" i="1"/>
  <c r="I18" i="1" s="1"/>
  <c r="I17" i="1" s="1"/>
  <c r="I16" i="1" s="1"/>
  <c r="J19" i="1"/>
  <c r="J18" i="1" s="1"/>
  <c r="J17" i="1" s="1"/>
  <c r="J16" i="1" s="1"/>
  <c r="K19" i="1"/>
  <c r="K18" i="1" s="1"/>
  <c r="K17" i="1" s="1"/>
  <c r="K16" i="1" s="1"/>
  <c r="L19" i="1"/>
  <c r="L18" i="1" s="1"/>
  <c r="L17" i="1" s="1"/>
  <c r="L16" i="1" s="1"/>
  <c r="M19" i="1"/>
  <c r="M18" i="1" s="1"/>
  <c r="M17" i="1" s="1"/>
  <c r="M16" i="1" s="1"/>
  <c r="G19" i="1"/>
  <c r="G190" i="1"/>
  <c r="G185" i="1" s="1"/>
  <c r="H504" i="1"/>
  <c r="I504" i="1"/>
  <c r="J504" i="1"/>
  <c r="K504" i="1"/>
  <c r="G178" i="1"/>
  <c r="H182" i="1"/>
  <c r="I182" i="1"/>
  <c r="J182" i="1"/>
  <c r="K182" i="1"/>
  <c r="L182" i="1"/>
  <c r="M182" i="1"/>
  <c r="G182" i="1"/>
  <c r="H180" i="1"/>
  <c r="I180" i="1"/>
  <c r="J180" i="1"/>
  <c r="K180" i="1"/>
  <c r="L180" i="1"/>
  <c r="M180" i="1"/>
  <c r="G180" i="1"/>
  <c r="H174" i="1"/>
  <c r="H173" i="1" s="1"/>
  <c r="H172" i="1" s="1"/>
  <c r="I174" i="1"/>
  <c r="I173" i="1" s="1"/>
  <c r="I172" i="1" s="1"/>
  <c r="J174" i="1"/>
  <c r="J173" i="1" s="1"/>
  <c r="J172" i="1" s="1"/>
  <c r="K174" i="1"/>
  <c r="K173" i="1" s="1"/>
  <c r="K172" i="1" s="1"/>
  <c r="L174" i="1"/>
  <c r="L173" i="1" s="1"/>
  <c r="L172" i="1" s="1"/>
  <c r="M174" i="1"/>
  <c r="M173" i="1" s="1"/>
  <c r="M172" i="1" s="1"/>
  <c r="G174" i="1"/>
  <c r="G173" i="1" s="1"/>
  <c r="G172" i="1" s="1"/>
  <c r="G163" i="1"/>
  <c r="G162" i="1" s="1"/>
  <c r="H150" i="1"/>
  <c r="I150" i="1"/>
  <c r="J150" i="1"/>
  <c r="K150" i="1"/>
  <c r="L150" i="1"/>
  <c r="M150" i="1"/>
  <c r="H154" i="1"/>
  <c r="I154" i="1"/>
  <c r="J154" i="1"/>
  <c r="K154" i="1"/>
  <c r="L154" i="1"/>
  <c r="M154" i="1"/>
  <c r="H156" i="1"/>
  <c r="I156" i="1"/>
  <c r="J156" i="1"/>
  <c r="K156" i="1"/>
  <c r="L156" i="1"/>
  <c r="M156" i="1"/>
  <c r="H158" i="1"/>
  <c r="I158" i="1"/>
  <c r="J158" i="1"/>
  <c r="K158" i="1"/>
  <c r="L158" i="1"/>
  <c r="M158" i="1"/>
  <c r="G160" i="1"/>
  <c r="G158" i="1"/>
  <c r="G156" i="1"/>
  <c r="G154" i="1"/>
  <c r="G152" i="1"/>
  <c r="G150" i="1"/>
  <c r="G141" i="1"/>
  <c r="G136" i="1" s="1"/>
  <c r="G127" i="1"/>
  <c r="G125" i="1"/>
  <c r="G123" i="1"/>
  <c r="G121" i="1"/>
  <c r="H453" i="1"/>
  <c r="H452" i="1" s="1"/>
  <c r="H449" i="1" s="1"/>
  <c r="I453" i="1"/>
  <c r="I452" i="1" s="1"/>
  <c r="I449" i="1" s="1"/>
  <c r="J453" i="1"/>
  <c r="J452" i="1" s="1"/>
  <c r="J449" i="1" s="1"/>
  <c r="K453" i="1"/>
  <c r="K452" i="1" s="1"/>
  <c r="K449" i="1" s="1"/>
  <c r="L453" i="1"/>
  <c r="L452" i="1" s="1"/>
  <c r="L449" i="1" s="1"/>
  <c r="M453" i="1"/>
  <c r="M452" i="1" s="1"/>
  <c r="M449" i="1" s="1"/>
  <c r="G453" i="1"/>
  <c r="G452" i="1" s="1"/>
  <c r="G449" i="1" s="1"/>
  <c r="G445" i="1" s="1"/>
  <c r="G410" i="1" s="1"/>
  <c r="H108" i="1"/>
  <c r="I108" i="1"/>
  <c r="J108" i="1"/>
  <c r="K108" i="1"/>
  <c r="L108" i="1"/>
  <c r="M108" i="1"/>
  <c r="H110" i="1"/>
  <c r="I110" i="1"/>
  <c r="J110" i="1"/>
  <c r="K110" i="1"/>
  <c r="L110" i="1"/>
  <c r="M110" i="1"/>
  <c r="G110" i="1"/>
  <c r="G108" i="1"/>
  <c r="H105" i="1"/>
  <c r="H104" i="1" s="1"/>
  <c r="I105" i="1"/>
  <c r="I104" i="1" s="1"/>
  <c r="J105" i="1"/>
  <c r="J104" i="1" s="1"/>
  <c r="K105" i="1"/>
  <c r="K104" i="1" s="1"/>
  <c r="L105" i="1"/>
  <c r="L104" i="1" s="1"/>
  <c r="M105" i="1"/>
  <c r="M104" i="1" s="1"/>
  <c r="G105" i="1"/>
  <c r="G104" i="1" s="1"/>
  <c r="H100" i="1"/>
  <c r="H99" i="1" s="1"/>
  <c r="I100" i="1"/>
  <c r="I99" i="1" s="1"/>
  <c r="J100" i="1"/>
  <c r="J99" i="1" s="1"/>
  <c r="K100" i="1"/>
  <c r="K99" i="1" s="1"/>
  <c r="L100" i="1"/>
  <c r="L99" i="1" s="1"/>
  <c r="M100" i="1"/>
  <c r="M99" i="1" s="1"/>
  <c r="G100" i="1"/>
  <c r="G99" i="1" s="1"/>
  <c r="I373" i="1" l="1"/>
  <c r="H373" i="1"/>
  <c r="M373" i="1"/>
  <c r="M445" i="1"/>
  <c r="M410" i="1" s="1"/>
  <c r="L445" i="1"/>
  <c r="L410" i="1" s="1"/>
  <c r="J177" i="1"/>
  <c r="J176" i="1" s="1"/>
  <c r="M295" i="1"/>
  <c r="H295" i="1"/>
  <c r="K373" i="1"/>
  <c r="K135" i="1"/>
  <c r="K134" i="1" s="1"/>
  <c r="J135" i="1"/>
  <c r="J134" i="1" s="1"/>
  <c r="M177" i="1"/>
  <c r="M176" i="1" s="1"/>
  <c r="I177" i="1"/>
  <c r="K295" i="1"/>
  <c r="M135" i="1"/>
  <c r="M134" i="1" s="1"/>
  <c r="L177" i="1"/>
  <c r="L176" i="1" s="1"/>
  <c r="H177" i="1"/>
  <c r="L295" i="1"/>
  <c r="I135" i="1"/>
  <c r="I134" i="1" s="1"/>
  <c r="L373" i="1"/>
  <c r="L135" i="1"/>
  <c r="L134" i="1" s="1"/>
  <c r="H135" i="1"/>
  <c r="H134" i="1" s="1"/>
  <c r="K177" i="1"/>
  <c r="K176" i="1" s="1"/>
  <c r="I295" i="1"/>
  <c r="J295" i="1"/>
  <c r="J373" i="1"/>
  <c r="G457" i="1"/>
  <c r="G276" i="1"/>
  <c r="G268" i="1" s="1"/>
  <c r="G135" i="1"/>
  <c r="G295" i="1"/>
  <c r="J445" i="1"/>
  <c r="J410" i="1" s="1"/>
  <c r="H445" i="1"/>
  <c r="H410" i="1" s="1"/>
  <c r="K445" i="1"/>
  <c r="K410" i="1" s="1"/>
  <c r="I445" i="1"/>
  <c r="I410" i="1" s="1"/>
  <c r="G18" i="1"/>
  <c r="G17" i="1" s="1"/>
  <c r="G177" i="1"/>
  <c r="G176" i="1" s="1"/>
  <c r="G107" i="1"/>
  <c r="G98" i="1" s="1"/>
  <c r="I176" i="1"/>
  <c r="G184" i="1"/>
  <c r="G114" i="1"/>
  <c r="G113" i="1" s="1"/>
  <c r="H176" i="1"/>
  <c r="L107" i="1"/>
  <c r="L98" i="1" s="1"/>
  <c r="H107" i="1"/>
  <c r="H98" i="1" s="1"/>
  <c r="K107" i="1"/>
  <c r="K98" i="1" s="1"/>
  <c r="J107" i="1"/>
  <c r="J98" i="1" s="1"/>
  <c r="M107" i="1"/>
  <c r="M98" i="1" s="1"/>
  <c r="I107" i="1"/>
  <c r="I98" i="1" s="1"/>
  <c r="G203" i="1"/>
  <c r="J112" i="1" l="1"/>
  <c r="J501" i="1" s="1"/>
  <c r="L112" i="1"/>
  <c r="M112" i="1"/>
  <c r="M501" i="1" s="1"/>
  <c r="H112" i="1"/>
  <c r="H501" i="1" s="1"/>
  <c r="K112" i="1"/>
  <c r="K501" i="1" s="1"/>
  <c r="I112" i="1"/>
  <c r="I501" i="1" s="1"/>
  <c r="L501" i="1"/>
  <c r="G16" i="1"/>
  <c r="G134" i="1"/>
  <c r="G112" i="1" s="1"/>
  <c r="G501" i="1" l="1"/>
</calcChain>
</file>

<file path=xl/sharedStrings.xml><?xml version="1.0" encoding="utf-8"?>
<sst xmlns="http://schemas.openxmlformats.org/spreadsheetml/2006/main" count="1779" uniqueCount="616">
  <si>
    <t>Наименование районных целевых программ</t>
  </si>
  <si>
    <t xml:space="preserve">Целевая статья </t>
  </si>
  <si>
    <t>ГРБС</t>
  </si>
  <si>
    <t xml:space="preserve">Иные закупки товаров, работ и услуг для обеспечения  государственных (муниципальных) нужд </t>
  </si>
  <si>
    <t>Иные закупки товаров, работ и услуг для обеспечения  государственных (муниципальных) нужд</t>
  </si>
  <si>
    <t>Подпрограмма «Создание условий для обеспечения выполнения органами местного самоуправления своих полномочий»</t>
  </si>
  <si>
    <t>Расходы на обеспечение функций органов местного самоуправления</t>
  </si>
  <si>
    <t>Уплата налогов, сборов и иных платежей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</si>
  <si>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 1369-ОЗ «О наделении органов местного самоуправления отдельными государственными полномочиями в сфере административных  отношений» за счет средств единой субвенции</t>
  </si>
  <si>
    <t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за счет средств единой субвенции</t>
  </si>
  <si>
    <t xml:space="preserve">Расходы на выплаты персоналу государственных (муниципальных) органов 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</si>
  <si>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</si>
  <si>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</si>
  <si>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Доплаты к пенсиям государственных служащих субъектов РФ и муниципальных служащих</t>
  </si>
  <si>
    <t>Публичные нормативные социальные выплаты гражданам</t>
  </si>
  <si>
    <t>Оказание других видов социальной помощи</t>
  </si>
  <si>
    <t>Расходы на выплату персоналу казенных учреждений</t>
  </si>
  <si>
    <t>Социальные выплаты гражданам, кроме публичных нормативных обязательств</t>
  </si>
  <si>
    <t>Оказание поддержки гражданам, обучающимся в средних и высших профессиональных учреждениях</t>
  </si>
  <si>
    <t>Стипендии</t>
  </si>
  <si>
    <t>Подпрограмма «Обеспечение защиты прав и законных интересов граждан, общества от угроз, связанных с коррупцией»</t>
  </si>
  <si>
    <t>Основное мероприятие «Организация изготовления и размещение социальной рекламы антикоррупционной направленности»</t>
  </si>
  <si>
    <t>Мероприятия по профилактике преступлений и иных правонарушений</t>
  </si>
  <si>
    <t>Подпрограмма «Снижение административных барьеров и повышение доступности муниципальных услуг, в том числе на базе многофункционального центра»</t>
  </si>
  <si>
    <t>Основное мероприятие «Совершенствование деятельности многофункционального центра»</t>
  </si>
  <si>
    <t>Осуществление отдельных государственных полномочий в соответствии с законом области от 10 декабря 2014 г. № 3526-ОЗ «О наделении органов местного самоуправления отдельными государственными полномочиями по организации деятельности многофункциональных центров предоставления государственных и муниципальных услуг»</t>
  </si>
  <si>
    <t>Субсидии бюджетным учреждениям</t>
  </si>
  <si>
    <t>Обеспечение деятельности многофункциональных центров предоставления государственных и муниципальных услуг</t>
  </si>
  <si>
    <t>Реализация расходных обязательств в части обеспечения выплаты заработной платы  работникам муниципальных учреждений</t>
  </si>
  <si>
    <t>Субсидии  бюджетным учреждениям</t>
  </si>
  <si>
    <t>Подпрограмма «Обеспечение деятельности по обслуживанию органов местного самоуправления и бюджетных учреждений</t>
  </si>
  <si>
    <t>Основное мероприятие «Обеспечение выполнения функций по обслуживанию органов местного самоуправления»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</si>
  <si>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</si>
  <si>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Расходы на выплату персоналу казенных учреждений </t>
  </si>
  <si>
    <t>Детские дошкольные учреждения</t>
  </si>
  <si>
    <t xml:space="preserve">Субсидии  бюджетным учреждениям </t>
  </si>
  <si>
    <t>Обеспечение дошкольного образования в муниципальных дошкольных образовательных организациях</t>
  </si>
  <si>
    <t>Осуществление отдельных государственных полномочий в соответствии законом области от 17 декабря 2007 года № 1719-ОЗ «О наделении органов местного самоуправления отдельными государственными полномочиями в сфере образования»</t>
  </si>
  <si>
    <t>Основное мероприятие «Организация предоставления общедоступного и бесплатного начального общего, основного общего, среднего общего образования в муниципальных образовательных организациях»</t>
  </si>
  <si>
    <t>Школы-детские сады, школы начальные, неполные средние и средние</t>
  </si>
  <si>
    <t>Обеспечение общеобразовательного процесса в муниципальных образовательных  организациях</t>
  </si>
  <si>
    <t xml:space="preserve">Субсидии бюджетным учреждениям </t>
  </si>
  <si>
    <t>Основное мероприятие «Организация бесплатного питания для обучающихся»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</si>
  <si>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</si>
  <si>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Основное мероприятие  «Обеспечение выплат денежного вознаграждения за выполнение функций классного руководства педагогическим работникам»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</si>
  <si>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образовательных  организациях, обеспечение дополнительного  образования детей в муниципальных образовательных организациях в части ежемесячного денежного  вознаграждения за классное руководство педагогическим работникам муниципальных образовательных организаций</t>
  </si>
  <si>
    <t>Основное мероприятие «Организация предоставления дополнительного образования детям в муниципальных образовательных организациях»</t>
  </si>
  <si>
    <t>Учреждения по внешкольной работе с детьми</t>
  </si>
  <si>
    <t>Подпрограмма «Общие мероприятия развития системы образования»</t>
  </si>
  <si>
    <t>Расходы на выплату персоналу государственных (муниципальных) органов</t>
  </si>
  <si>
    <t>Основное мероприятие «Поддержка одаренных детей и талантливой молодежи»</t>
  </si>
  <si>
    <t>Основное мероприятие «Содействие занятости населения»</t>
  </si>
  <si>
    <t>Обеспечение жильем молодых семей</t>
  </si>
  <si>
    <t>Социальные выплаты гражданам, кроме публичных нормативных  обязательств</t>
  </si>
  <si>
    <t>Мероприятия по обеспечению противодействия незаконному обороту наркотиков, снижение масштабов злоупотребления алкогольной продукции, профилактика алкоголизма и наркомании</t>
  </si>
  <si>
    <t xml:space="preserve">Расходы на выплату персоналу государственных (муниципальных) органов </t>
  </si>
  <si>
    <t>Реализация расходных обязательств в части выплаты заработной платы работникам муниципальных учреждений</t>
  </si>
  <si>
    <t>Основное мероприятие «Мероприятия, направленные на развитие системы комплексного мониторинга окружающей среды и муниципального экологического надзора»</t>
  </si>
  <si>
    <t>Природоохранные мероприятия</t>
  </si>
  <si>
    <t>Основное мероприятие «Развитие сети физкультурно-оздоровительных и спортивных сооружений»</t>
  </si>
  <si>
    <t xml:space="preserve">Мероприятия в области спорта и физической культуры </t>
  </si>
  <si>
    <t>Иные закупки товаров, работ и услуг для государственных (муниципальных) нужд</t>
  </si>
  <si>
    <t>Основное мероприятие «Материально-техническое обеспечение процесса совершенствования физического воспитания и развития физической культуры и спорта»</t>
  </si>
  <si>
    <t>Основное мероприятие «Физическая культура среди инвалидов и лиц пожилого возраста»</t>
  </si>
  <si>
    <t>Расходы на обеспечение деятельности (оказание услуг) государственных (муниципальных) учреждений</t>
  </si>
  <si>
    <t>Основное мероприятие «Реализация стратегического проекта «Здоровый образ жизни»</t>
  </si>
  <si>
    <t>Выполнение работ по содержанию  автомобильных дорог и искусственных сооружений</t>
  </si>
  <si>
    <t>Основное мероприятие «Ремонт и капитальный ремонт автомобильных дорог местного значения и искусственных сооружений»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</si>
  <si>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</si>
  <si>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Основное мероприятие «Противопаводковые мероприятия»</t>
  </si>
  <si>
    <t>Подготовка автомобильных дорог и искусственных сооружений к прохождению паводка, а также ликвидация причиненного ущерба в послепаводковый период</t>
  </si>
  <si>
    <t>Основное мероприятие «Обеспечение правового оформления дорог общего пользования местного значения, находящихся в районной собственности»</t>
  </si>
  <si>
    <t>Прочие мероприятия в сфере дорожного хозяйства</t>
  </si>
  <si>
    <t>Основное мероприятие «Безопасность дорожного движения»</t>
  </si>
  <si>
    <t>Основное мероприятие «Проектно-изыскательские работы (ПИР), экспертизы»</t>
  </si>
  <si>
    <t>Выполнение проектно-изыскательских работ (ПИР), экспертиз</t>
  </si>
  <si>
    <t>Подпрограмма «Транспортное  обслуживание населения»</t>
  </si>
  <si>
    <t>Организация транспортного обслуживания населения на муниципальных маршрутах регулярных перевозок по регулируемым тарифам в рамках подпрограммы «Транспортное обслуживание населения» государственной программы Вологодской области «Дорожная сеть и транспортное обслуживание в 2021-2025 годах»</t>
  </si>
  <si>
    <t>Подпрограмма «Развитие музейного дела»</t>
  </si>
  <si>
    <t>Основное мероприятие «Музеи и постоянные выставки»</t>
  </si>
  <si>
    <t>Учреждения культуры</t>
  </si>
  <si>
    <t>Подпрограмма «Развитие библиотечного дела»</t>
  </si>
  <si>
    <t>Основное мероприятие «Библиотеки»</t>
  </si>
  <si>
    <t>Реализация мероприятий по модернизации библиотек в части комплектования книжных фондов библиотек муниципальных образований, за исключением расходов, предусмотренных на софинансирование субсидий из федерального бюджета</t>
  </si>
  <si>
    <t>Подпрограмма «Развитие образования в сфере культуры и искусства»</t>
  </si>
  <si>
    <t>Основное мероприятие «Обеспечение выполнения муниципального задания учреждениями дополнительного образования детей в сфере культуры»</t>
  </si>
  <si>
    <t>Подпрограмма «Обеспечение культурно - досуговой деятельности»</t>
  </si>
  <si>
    <t xml:space="preserve">Основное мероприятие «Предоставление населению услуг в сфере культуры, организация культурного досуга и отдыха» </t>
  </si>
  <si>
    <t>Реализация мероприятий, направленных на развитие туризма</t>
  </si>
  <si>
    <t>Обеспечение деятельности органов местного самоуправления</t>
  </si>
  <si>
    <t>Мероприятия по модернизации коммунального хозяйства</t>
  </si>
  <si>
    <t>Бюджетные инвестиции</t>
  </si>
  <si>
    <t>Основное мероприятие «Проведение капитального ремонта муниципального жилищного фонда»</t>
  </si>
  <si>
    <t>Основное мероприятие «Изготовление технических планов и кадастровых паспортов»</t>
  </si>
  <si>
    <t>Паспортизация объектов капитального строительства, регистрируемых в муниципальную собственность</t>
  </si>
  <si>
    <t>Содержание муниципального имущества</t>
  </si>
  <si>
    <t>Основное мероприятие «Оплата взносов на капитальный ремонт и услуг за содержание объектов муниципального имущества, приобретение имущества для муниципальных нужд, оплата услуг по начислению и администрированию платежей за наем жилых помещений»</t>
  </si>
  <si>
    <t>Имущественный взнос в некоммерческую организацию «Фонд капитального ремонта многоквартирных домов»</t>
  </si>
  <si>
    <t xml:space="preserve">Формирование земельных участков под объектами, находящимися в муниципальной собственности и для проведения аукционов  </t>
  </si>
  <si>
    <t>Основное мероприятие «Оценка стоимости годовой арендной платы и рыночной стоимости земельных участков»</t>
  </si>
  <si>
    <t>Рыночная оценка стоимости муниципального имущества, в том числе земельных участков</t>
  </si>
  <si>
    <t>Осуществление отдельных государственных полномочий в соответствии законом области «О наделении органов местного самоуправления отдельными государственными полномочиями по предоставлению единовременной денежной выплаты взамен предоставления земельного участка гражданам, имеющим трех и более детей»</t>
  </si>
  <si>
    <t xml:space="preserve">Иные закупки товаров , работ и услуг для обеспечения государственных (муниципальных) нужд </t>
  </si>
  <si>
    <t>Всего по программам</t>
  </si>
  <si>
    <t>Вид  расхода</t>
  </si>
  <si>
    <t>07</t>
  </si>
  <si>
    <t>04</t>
  </si>
  <si>
    <t>01</t>
  </si>
  <si>
    <t>05</t>
  </si>
  <si>
    <t>03</t>
  </si>
  <si>
    <t>08</t>
  </si>
  <si>
    <t>06</t>
  </si>
  <si>
    <t>02</t>
  </si>
  <si>
    <t>09</t>
  </si>
  <si>
    <t>Сумма (тыс. рублей)</t>
  </si>
  <si>
    <t>01 0 00 00000</t>
  </si>
  <si>
    <t>Муниципальная программа «Развитие образования Междуреченского муниципального округа на 2023 - 2027 годы»</t>
  </si>
  <si>
    <t>01  1 00 00000</t>
  </si>
  <si>
    <t>01 1 01 00000</t>
  </si>
  <si>
    <t>01 1 01 10590</t>
  </si>
  <si>
    <t>01 1 01 72010</t>
  </si>
  <si>
    <t>01 1 01 70030</t>
  </si>
  <si>
    <t>01 2 00 00000</t>
  </si>
  <si>
    <t>01 2 01 00000</t>
  </si>
  <si>
    <t>01 2 01 13590</t>
  </si>
  <si>
    <t>01 2 01 72010</t>
  </si>
  <si>
    <t>01 2 01 70030</t>
  </si>
  <si>
    <t>01 2 04 00000</t>
  </si>
  <si>
    <t>01 2 04 72020</t>
  </si>
  <si>
    <t>01 2 04 L3041</t>
  </si>
  <si>
    <t>01 2 05 00000</t>
  </si>
  <si>
    <t>01 2  05 53031</t>
  </si>
  <si>
    <t>01 2 06 72020</t>
  </si>
  <si>
    <t>01 2 06 00000</t>
  </si>
  <si>
    <t>01 4 02 00000</t>
  </si>
  <si>
    <t>01 4 02 24010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</si>
  <si>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</t>
  </si>
  <si>
    <t>01 2 06 S1490</t>
  </si>
  <si>
    <t>01 2 E1 00000</t>
  </si>
  <si>
    <t>01 4 03 00000</t>
  </si>
  <si>
    <t>01 4 03 27020</t>
  </si>
  <si>
    <t>01 3 00 00000</t>
  </si>
  <si>
    <t>01 3 01 00000</t>
  </si>
  <si>
    <t>01 3 01 15590</t>
  </si>
  <si>
    <t>01 3 01 70030</t>
  </si>
  <si>
    <t>01 4 00 00000</t>
  </si>
  <si>
    <t>01 4 04 00000</t>
  </si>
  <si>
    <t>01 4 04 27020</t>
  </si>
  <si>
    <t>01 4 01 00000</t>
  </si>
  <si>
    <t>01 4 01 00190</t>
  </si>
  <si>
    <t>01 4 01 70030</t>
  </si>
  <si>
    <t>02 0 00 00000</t>
  </si>
  <si>
    <t>Муниципальная программа «Содействие развитию предпринимательской деятельности в Междуреченском муниципальном округе Вологодской области на 2023-2027 годы»</t>
  </si>
  <si>
    <t>02 0 01 00000</t>
  </si>
  <si>
    <t>02 0 01 S1250</t>
  </si>
  <si>
    <t>02 0 02 80610</t>
  </si>
  <si>
    <t xml:space="preserve">02 0 02 80610 </t>
  </si>
  <si>
    <t>02 0 03 00000</t>
  </si>
  <si>
    <t xml:space="preserve">02 0 03 80640 </t>
  </si>
  <si>
    <t>02 0 02 00000</t>
  </si>
  <si>
    <t xml:space="preserve">02  0 03 80650 </t>
  </si>
  <si>
    <t xml:space="preserve">02 0 03 80650 </t>
  </si>
  <si>
    <t>04 0 00 00000</t>
  </si>
  <si>
    <t>Муниципальная программа «Совершенствование муниципального управления в Междуреченском муниципальном округе на 2023-2027 годы»</t>
  </si>
  <si>
    <t>04 1 00 00000</t>
  </si>
  <si>
    <t>04 1 01 00000</t>
  </si>
  <si>
    <t>04 1 01 00190</t>
  </si>
  <si>
    <t xml:space="preserve"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</t>
  </si>
  <si>
    <t>04 1 01 72190</t>
  </si>
  <si>
    <t xml:space="preserve">04 1 01 72311      </t>
  </si>
  <si>
    <t>04 1 01 72312</t>
  </si>
  <si>
    <t>Осуществление отдельных государственных полномочий в соответствии с законом области от 5 октября 2006 года № 1501-ОЗ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(тарифов)» за счет средств единой субвенции</t>
  </si>
  <si>
    <t xml:space="preserve">04 1 01 72315      </t>
  </si>
  <si>
    <t>04 2 00 00000</t>
  </si>
  <si>
    <t xml:space="preserve">Подпрограмма «Формирование и развитие кадрового потенциала в Междуреченском муниципальном округе» </t>
  </si>
  <si>
    <t>04 2 01 00000</t>
  </si>
  <si>
    <t>04 2 01 00190</t>
  </si>
  <si>
    <t xml:space="preserve">04 2 01 00190 </t>
  </si>
  <si>
    <t>04 2 01 70030</t>
  </si>
  <si>
    <t>04 2 01 72190</t>
  </si>
  <si>
    <t>Осуществление отдельных государственных полномочий в соответствии с законом области от 28 апреля 2006 года № 1443-ОЗ «О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архивного дела» в части выплаты заработной платы</t>
  </si>
  <si>
    <t xml:space="preserve">04 2 01 72311      </t>
  </si>
  <si>
    <t>04 2 01 72312</t>
  </si>
  <si>
    <t xml:space="preserve">04 2 01 72315      </t>
  </si>
  <si>
    <r>
      <t xml:space="preserve">Осуществление отдельных государственных полномочий в соответствии с законом области от 17 декабря 2007 года № 1720-ОЗ «О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 детей-сирот и детей, оставшихся без попечения родителей (за исключением детей, обучающихся в федеральных образовательных учреждениях), лиц из числа детей указанных категорий» </t>
    </r>
    <r>
      <rPr>
        <sz val="10"/>
        <color theme="1"/>
        <rFont val="Times New Roman"/>
        <family val="1"/>
        <charset val="204"/>
      </rPr>
      <t>в части выплаты заработной платы за счет средств единой субвенции</t>
    </r>
  </si>
  <si>
    <t>Повышение квалификации муниципальных служащих органов местного самоуправления округа</t>
  </si>
  <si>
    <t>04 2 01 20230</t>
  </si>
  <si>
    <t>04 2 01 83010</t>
  </si>
  <si>
    <t>04 2 02 00000</t>
  </si>
  <si>
    <t>Основное мероприятие «Обеспечение кадрами бюджетных учреждений социальной сферы, расположенных на территории Междуреченского муниципального округа»</t>
  </si>
  <si>
    <t>04 2 02 83030</t>
  </si>
  <si>
    <t>04 2 02 83040</t>
  </si>
  <si>
    <t xml:space="preserve">04 3 00 00000 </t>
  </si>
  <si>
    <t>04 3 01 00000</t>
  </si>
  <si>
    <t>04 3 01 23060</t>
  </si>
  <si>
    <t>04 4 00 00000</t>
  </si>
  <si>
    <t>04 4 01 00000</t>
  </si>
  <si>
    <t>04 4 01 72250</t>
  </si>
  <si>
    <t>04 4 01 82250</t>
  </si>
  <si>
    <t xml:space="preserve">04 4 01 82250 </t>
  </si>
  <si>
    <t>04 5 00 00000</t>
  </si>
  <si>
    <t>04 5 01 00000</t>
  </si>
  <si>
    <t>04 5 01 12590</t>
  </si>
  <si>
    <t>04 5 01 70030</t>
  </si>
  <si>
    <r>
      <rPr>
        <b/>
        <sz val="12"/>
        <color theme="1"/>
        <rFont val="Times New Roman"/>
        <family val="1"/>
        <charset val="204"/>
      </rPr>
      <t>Распределение бюджетных ассигнований  на реализацию муниципальных программ округа</t>
    </r>
    <r>
      <rPr>
        <b/>
        <sz val="12"/>
        <color theme="1"/>
        <rFont val="Calibri"/>
        <family val="2"/>
        <charset val="204"/>
        <scheme val="minor"/>
      </rPr>
      <t xml:space="preserve">
на  2022  и плановый период 2023   и 2024 годов
</t>
    </r>
  </si>
  <si>
    <t>Муниципальная программа «Комплексное  развитие сельских территорий Междуреченского муниципального округа на 2023-2027 годы»</t>
  </si>
  <si>
    <t>07 0 01 00000</t>
  </si>
  <si>
    <t>07  0 00 00000</t>
  </si>
  <si>
    <t>07 0 01 L5764</t>
  </si>
  <si>
    <t xml:space="preserve"> 07 0 01 L5764</t>
  </si>
  <si>
    <t>14</t>
  </si>
  <si>
    <t>Осуществление отдельных государственных полномочий в  соответствии с законом области от 28 июня 2006 года № 1465-ОЗ «О наделении органов местного самоуправления  отдельными государственными полномочиями в сфере охраны окружающей среды» за счет средств единой субвенции</t>
  </si>
  <si>
    <t>07 0 02 00000</t>
  </si>
  <si>
    <t>07 0 02 S1400</t>
  </si>
  <si>
    <t>09 0 00 00000</t>
  </si>
  <si>
    <t>Муниципальная программа «Развитие физической культуры и спорта в Междуреченском муниципальном округе на 2023-2027 годы»</t>
  </si>
  <si>
    <t>Проведение мероприятий по предотвращению распространения сорного растения борщевик Сосновского</t>
  </si>
  <si>
    <t>09 1 01 00000</t>
  </si>
  <si>
    <t xml:space="preserve">09 1 01 20600  </t>
  </si>
  <si>
    <t>09 1 01 20600</t>
  </si>
  <si>
    <t>09 1 02 00000</t>
  </si>
  <si>
    <t>09 1 02 20600</t>
  </si>
  <si>
    <t>09 1 03 00000</t>
  </si>
  <si>
    <t>09 1 03 20600</t>
  </si>
  <si>
    <t>09 1 04 00000</t>
  </si>
  <si>
    <t>09 1 04 20600</t>
  </si>
  <si>
    <t>09 1 00 00000</t>
  </si>
  <si>
    <t>Подпрограмма «Физкультура и массовый спорт»</t>
  </si>
  <si>
    <t xml:space="preserve">Основное мероприятие «Обеспечение деятельности физкультурно-оздоровительных комплексов» </t>
  </si>
  <si>
    <t>Организация и проведение мероприятий на территории округа по месту жительства  и (или) отдыха организованных занятий граждан физической культурой</t>
  </si>
  <si>
    <t>09 2 00 00000</t>
  </si>
  <si>
    <t>09 2 01 00000</t>
  </si>
  <si>
    <t>09 2 01 00590</t>
  </si>
  <si>
    <t>09 2 01 70030</t>
  </si>
  <si>
    <t>Муниципальная программа «Сохранение и совершенствование транспортной системы на территории Междуреченского муниципального округа на 2023– 2027 годы»</t>
  </si>
  <si>
    <t>Подпрограмма «Сохранение и совершенствование сети автомобильных дорог местного значения»</t>
  </si>
  <si>
    <t>Основное мероприятие «Содержание  автомобильных дорог местного значения и искусственных сооружений на них»</t>
  </si>
  <si>
    <t xml:space="preserve">Выполнение работ по ремонту и капитальному ремонту автомобильных дорог и искусственных сооружений </t>
  </si>
  <si>
    <t>11 1 00 00000</t>
  </si>
  <si>
    <t>11 1 01 00000</t>
  </si>
  <si>
    <t>11 1 01 41200</t>
  </si>
  <si>
    <t>11 1 02 00000</t>
  </si>
  <si>
    <t>11 1 02 S1360</t>
  </si>
  <si>
    <t>11 1 03 00000</t>
  </si>
  <si>
    <t>11 1 03 20700</t>
  </si>
  <si>
    <t>11 1 04 00000</t>
  </si>
  <si>
    <t>11 1 04 20300</t>
  </si>
  <si>
    <t>11 1 05 00000</t>
  </si>
  <si>
    <t>11 1 05 41300</t>
  </si>
  <si>
    <t>11 1 06 00000</t>
  </si>
  <si>
    <t>11 1 06 41101</t>
  </si>
  <si>
    <t>11 0 00 00000</t>
  </si>
  <si>
    <t>11 2 00 00000</t>
  </si>
  <si>
    <t>11 2 01 00000</t>
  </si>
  <si>
    <t>11 2 01 S1370</t>
  </si>
  <si>
    <t>Основное мероприятие «Компенсация потерь в доходах транспортным организациям и индивидуальным предпринимателям, осуществляющим  перевозки населения автобусами по социально- значимым внутрирайонным маршрутам, в том числе оказание услуг по перевозке населения автомобильным транспортом по регулируемым тарифам»</t>
  </si>
  <si>
    <t>13 0 00 00000</t>
  </si>
  <si>
    <t>13 1 01 00000</t>
  </si>
  <si>
    <t>13 1 01 01590</t>
  </si>
  <si>
    <t>13 1 01 70030</t>
  </si>
  <si>
    <t>13 2 00 00000</t>
  </si>
  <si>
    <t>13 2 01 01590</t>
  </si>
  <si>
    <t>13 2 01 70030</t>
  </si>
  <si>
    <t xml:space="preserve"> 13 3 00 00000</t>
  </si>
  <si>
    <t>13 3 01 00000</t>
  </si>
  <si>
    <t>13 3 01 15590</t>
  </si>
  <si>
    <t>13 3 01 70030</t>
  </si>
  <si>
    <t>13 4 00 00000</t>
  </si>
  <si>
    <t>13 4 01 00000</t>
  </si>
  <si>
    <t>13 4 01 01590</t>
  </si>
  <si>
    <t xml:space="preserve"> 13 4 01 70030</t>
  </si>
  <si>
    <t>13 4 01 70030</t>
  </si>
  <si>
    <t>13 5 00 00000</t>
  </si>
  <si>
    <t>13 5 01 00000</t>
  </si>
  <si>
    <t>13 5 01 20430</t>
  </si>
  <si>
    <t>Муниципальная программа «Управление финансами Междуреченского муниципального округа Вологодской области на 2023 – 2027 годы»</t>
  </si>
  <si>
    <t>12  0 00 00000</t>
  </si>
  <si>
    <t>12 1 00 00000</t>
  </si>
  <si>
    <t>12 1 02 00000</t>
  </si>
  <si>
    <t>Подпрограмма «Обеспечение сбалансированности бюджета округа, повышение эффективности бюджетных расходов  на 2023-2027 годы»</t>
  </si>
  <si>
    <t>12 1 02 12590</t>
  </si>
  <si>
    <t>12  1 02 12590</t>
  </si>
  <si>
    <t>12 1 02 70030</t>
  </si>
  <si>
    <t>12  2 00 00000</t>
  </si>
  <si>
    <t>12 2 01 00000</t>
  </si>
  <si>
    <t>12 2 01 00190</t>
  </si>
  <si>
    <t>12 2 01 70030</t>
  </si>
  <si>
    <t>Основное мероприятие «Обеспечение бюджетного процесса в части исполнения бюджета округа в соответствии с бюджетным законодательством»</t>
  </si>
  <si>
    <t>Подпрограмма «Обеспечение реализации муниципальной программы «Управление муниципальными финансами Междуреченского муниципального округа на 2023– 2027 годы»</t>
  </si>
  <si>
    <t>Обеспечение развития и укрепление материально-технической базы муниципальных учреждений отрасли культуры</t>
  </si>
  <si>
    <t>13 2 01 S1960</t>
  </si>
  <si>
    <t>Подпрограмма «Развитие туризма в Междуреченском муниципальном округе»</t>
  </si>
  <si>
    <t>Основное мероприятие «Поддержка проектов, направленных на развитие туристского кластера на территории округа»</t>
  </si>
  <si>
    <t>14 0 00 00000</t>
  </si>
  <si>
    <t>17 0 00 00000</t>
  </si>
  <si>
    <t>Муниципальная программа «Совершенствование системы управления муниципальным имуществом и земельными ресурсами Междуреченского муниципального округа на 2020-2024 годы»</t>
  </si>
  <si>
    <t>Подпрограмма «Совершенствование системы учета, использования и распоряжения муниципальным имуществом Междуреченского муниципального округа»</t>
  </si>
  <si>
    <t>17 1 00 00000</t>
  </si>
  <si>
    <t>17 1 01 00000</t>
  </si>
  <si>
    <t>17 1 01 20520</t>
  </si>
  <si>
    <t>17 1 03 00000</t>
  </si>
  <si>
    <t>17 1 04 00000</t>
  </si>
  <si>
    <t>17 1 02 00000</t>
  </si>
  <si>
    <t>17 1 02 20530</t>
  </si>
  <si>
    <t>17 1 03 20510</t>
  </si>
  <si>
    <t>Основные мероприятия «Оплата коммунальных услуг пустующих жилых и нежилых помещений, находящихся в муниципальной собственности Междуреченского муниципального округа»</t>
  </si>
  <si>
    <t>17 1 04 62100</t>
  </si>
  <si>
    <t>17 2 00 00000</t>
  </si>
  <si>
    <t>17 2 01 00000</t>
  </si>
  <si>
    <t>17 2 01 80660</t>
  </si>
  <si>
    <t>Подпрограмма «Совершенствование системы учета, использования и распоряжения земельными ресурсами Междуреченского муниципального округа»</t>
  </si>
  <si>
    <t xml:space="preserve">Основное мероприятие «Организация выполнения кадастровых работ, в том числе комплексных в отношении земельных участков Междуреченского муниципального округа» </t>
  </si>
  <si>
    <t xml:space="preserve">17 2 P1 00000 </t>
  </si>
  <si>
    <t>17 2 P1 72300</t>
  </si>
  <si>
    <t>Попрограмма «Обеспечение реализации муниципальной программы «Развитие территории Междуреченского муниципального округа на 2023 -2027 годы»</t>
  </si>
  <si>
    <t>18 0 00 00000</t>
  </si>
  <si>
    <t>18 1 00 00000</t>
  </si>
  <si>
    <t>18 1 01 00000</t>
  </si>
  <si>
    <t>18 1 01 00190</t>
  </si>
  <si>
    <t>18 1 01 70030</t>
  </si>
  <si>
    <t>Основное мероприятие «Организация и содержание мест захоронения»</t>
  </si>
  <si>
    <t>Основное мероприятие «Прочие мероприятия по благоустройству территории Междуреченского муниципального округа»</t>
  </si>
  <si>
    <t>Основное мероприятие «Организация уличного освещения»</t>
  </si>
  <si>
    <t>Субсидия на организацию уличного освещения в рамках подпрограммы «Энергосбережение и повышение энергетической эффективности на территории Вологодской области» государственной программы «Развитие топливно-энергетического комплекса и коммунальной инфраструктуры на территории Вологодской области на 2021-2025 годы»</t>
  </si>
  <si>
    <t>18 2 00 00000</t>
  </si>
  <si>
    <t>18 2 01 00000</t>
  </si>
  <si>
    <t>Подпрограмма «Обеспечение пожарной безопасности на территории Междуреченского муниципального округа»</t>
  </si>
  <si>
    <t>Основное мероприятие «Защита населения и территории от чрезвычайных ситуаций природного и техногенного характера, пожарная безопасность»</t>
  </si>
  <si>
    <t>10</t>
  </si>
  <si>
    <t>Основное мероприятие «Внедрение и  эксплуатация аппаратно-программного комплекса «Безопасный город»</t>
  </si>
  <si>
    <t>Основное мероприятие «Подготовка сил и средств для защиты населения при чрезвычайных ситуациях»</t>
  </si>
  <si>
    <t>Повышение квалификации работников органов местного самоуправления округа</t>
  </si>
  <si>
    <t>Основное мероприятие «Обеспечение безопасности населения на водных объектах, расположенных на территории округа»</t>
  </si>
  <si>
    <t>Осуществление мероприятий по обеспечению безопасности на водных объектах</t>
  </si>
  <si>
    <t>Основное мероприятие «Внедрение современных технических средств, направленных на своевременное оповещение населения при возникновении чрезвычайных ситуаций»</t>
  </si>
  <si>
    <t>04 4 01 70030</t>
  </si>
  <si>
    <t>17 2 02 00000</t>
  </si>
  <si>
    <t>17 2 02 20540</t>
  </si>
  <si>
    <t>Расходы на обеспечение первичных мер пожарной безопасности</t>
  </si>
  <si>
    <t>Основное мероприятие "Реализация регионального проекта «Современная школа»</t>
  </si>
  <si>
    <t>Основное мероприятие «Обеспечение деятельности управления образования округа как ответственного исполнителя муниципальной программы»</t>
  </si>
  <si>
    <t>Основное мероприятие «Организация отдыха детей»</t>
  </si>
  <si>
    <t>Расходы на реализацию мероприятий по организации отдыха детей</t>
  </si>
  <si>
    <t xml:space="preserve">Расходы на реализацию мероприятий по содействию занятости населения </t>
  </si>
  <si>
    <t>Расходы на реализацию мероприятий по поддержке одаренных детей и талантливой молодежи</t>
  </si>
  <si>
    <t>Расходы на реализацию мероприятий по благоустройству дворовых территорий</t>
  </si>
  <si>
    <t>Основное мероприятие «Развитие системы физкультурно-массовых мероприятий, подготовка спортивного резерва»</t>
  </si>
  <si>
    <t>Подпрограмма «Вовлечение населения в занятия физической культурой и спортом»</t>
  </si>
  <si>
    <t>09 2 02 00000</t>
  </si>
  <si>
    <t>09 2 02 S1760</t>
  </si>
  <si>
    <t>Муниципальная программа «Развитие культуры и туризма в Междуреченском муниципальном округе на 2023-2027 годы»</t>
  </si>
  <si>
    <t>13 1 00 00000</t>
  </si>
  <si>
    <t>Муниципальная программа «Развитие территории Междуреченского муниципального округа на 2023 - 2027 годы»</t>
  </si>
  <si>
    <t>Расходы на реализацию прочих мероприятий по благоустройству</t>
  </si>
  <si>
    <t>Расходы на содержание мест захоронения</t>
  </si>
  <si>
    <t>Расходы на внедрение  современных технических средств, направленных на своевременное оповещение населения при возникновении чрезвычайных ситуаций</t>
  </si>
  <si>
    <t>Основное мероприятие «Обеспечение деятельности единой  дежурно-диспетчерской службы»</t>
  </si>
  <si>
    <t>Расходы на внедрение и (или) эксплуатацию аппаратно-программного комплекса «Безопасный город»</t>
  </si>
  <si>
    <t>Основное мероприятие «Совершенствование организационных и правовых механизмов профессиональной служебной деятельности муниципальных служащих органов местного самоуправления округа»</t>
  </si>
  <si>
    <t>00</t>
  </si>
  <si>
    <t>Основное мероприятие  «Услуги распределительно-логистических центров»</t>
  </si>
  <si>
    <t>Приобретение услуг распределительно-логистического центра на поставку продовольственных товаров для муниципальных образовательных организаций</t>
  </si>
  <si>
    <t>01 2 08 00000</t>
  </si>
  <si>
    <t>01 2 08 S1460</t>
  </si>
  <si>
    <t>Основное мероприятие «Региональный проект «Патриотическое воспитание граждан Российской Федерации Вологодской области»</t>
  </si>
  <si>
    <t>Обеспечение деятельности советников директоров по воспитанию и взаимодействию с детскими общественными объединениями в общеобразовательных организациях</t>
  </si>
  <si>
    <t>01 2 EВ 00000</t>
  </si>
  <si>
    <t>01 2 EВ 5179F</t>
  </si>
  <si>
    <t>01 2 E1 51720</t>
  </si>
  <si>
    <t>13</t>
  </si>
  <si>
    <t>Расходы на приобретение имущества для муниципальных нужд</t>
  </si>
  <si>
    <t>17 1 06 20550</t>
  </si>
  <si>
    <t>17 1 06 00000</t>
  </si>
  <si>
    <t>12</t>
  </si>
  <si>
    <t>Расходы на 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</t>
  </si>
  <si>
    <t>Расходы на выполнение проектно-изыскательских работ (ПИР), экспертиз</t>
  </si>
  <si>
    <t>14 2 01 00000</t>
  </si>
  <si>
    <t>14 2 00 00000</t>
  </si>
  <si>
    <t>11</t>
  </si>
  <si>
    <t>на 2024 и плановый период 2025 и 2026 годы</t>
  </si>
  <si>
    <t>Подпрограмма «Развитие дошкольного образования на 2023 - 2027 годы»</t>
  </si>
  <si>
    <t>Подпрограмма «Развитие общего образования на 2023 - 2027 годы»</t>
  </si>
  <si>
    <t>Подпрограмма «Развитие дополнительного образования на 2023 - 2027 годы»</t>
  </si>
  <si>
    <t>2024 год</t>
  </si>
  <si>
    <t>2025  год</t>
  </si>
  <si>
    <t>Основное мероприятие «Расширение доступа к финансовым и материальным ресурсам»</t>
  </si>
  <si>
    <t>Создание условий для развития мобильной торговли в малонаселенных и труднодоступных населенных пунктах</t>
  </si>
  <si>
    <t>Организация обучающих и информационных семинаров, тренингов, круглых столов по актуальным темам для субъектов малого и среднего предпринимательства, физических лиц, не являющихся индивидуальными предпринимателями и применяющим специальный налоговый режим «Налог на профессиональный доход»</t>
  </si>
  <si>
    <t xml:space="preserve">Основное мероприятие «Содействие росту конкурентоспособности и продвижению продукции» </t>
  </si>
  <si>
    <t>Организация и привлечение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 для участия в районных и областных выставках, ярмарках и конкурсах</t>
  </si>
  <si>
    <t xml:space="preserve">Организация и проведение торжественных мероприятий по подведению итогов деятельности за год, мероприятий, посвещенных профессиональным датам, награждение лучших субъектов малого и среднего предпринимательства, социального предпринимательства и физических лиц, не являющимися  не являющимися индивидуальными предпринимателями и применяющим специальный налоговый режим «Налог на профессиональный доход» </t>
  </si>
  <si>
    <t>Основное мероприятие «Обеспечение консультативной, образовательной, организационно -методической и информационной поддержки»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</si>
  <si>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</si>
  <si>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</si>
  <si>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Основное мероприятие «Обеспечение деятельности органов местного самоуправления округа, в том числе организация материально-технического, программного обеспечения»</t>
  </si>
  <si>
    <t>Расходы на обеспечение функций органов местного самоуправления без учета заработной платы</t>
  </si>
  <si>
    <t>Расходы на обеспечение функций органов местного самоуправления в части выплаты заработной платы</t>
  </si>
  <si>
    <t>20 0 00 00000</t>
  </si>
  <si>
    <t>Улучшение жилищных условий граждан, проживающих проживающих на сельских территориях</t>
  </si>
  <si>
    <t>Основное мероприятие «Локализация и ликвидация сорного растения борщевик Сосновского»</t>
  </si>
  <si>
    <t>12 4 00 00000</t>
  </si>
  <si>
    <t>Субсидии  некоммерческим организациям (за исключением государственных (муниципальных) учреждений)</t>
  </si>
  <si>
    <t>12 4 01 00000</t>
  </si>
  <si>
    <t>Основное мероприятие «Обеспечение деятельности контрольно-счетной комиссии Междуреченского муниципального округа»</t>
  </si>
  <si>
    <t>12 2 02 00000</t>
  </si>
  <si>
    <t>12 2 02 00190</t>
  </si>
  <si>
    <t>12 2 02 70030</t>
  </si>
  <si>
    <t>Основное мероприятие «Поддержка социально ориентированных некоммерческих организаций»</t>
  </si>
  <si>
    <t>12 4 01 60050</t>
  </si>
  <si>
    <t>12 4 01 20630</t>
  </si>
  <si>
    <t>Подпрограмма «Реализация мероприятий в сфере государственной поддержки социально ориентированных некоммерческих организаций Междуреченского муниципального округа»</t>
  </si>
  <si>
    <t>14 2 01 L4970</t>
  </si>
  <si>
    <t>14 3 00 00000</t>
  </si>
  <si>
    <t>14 3 01 00000</t>
  </si>
  <si>
    <t>14 3 01 25010</t>
  </si>
  <si>
    <t>14 3 03 00000</t>
  </si>
  <si>
    <t>14 3 03 20530</t>
  </si>
  <si>
    <t>14 4 01 00000</t>
  </si>
  <si>
    <t>14 4 02 00000</t>
  </si>
  <si>
    <t>14 4 02 20500</t>
  </si>
  <si>
    <t>Муниципальная программа «Развитие и модернизация жилищно-коммунального хозяйства на территории Междуреченского муниципального округа на 2024-2028 годы»</t>
  </si>
  <si>
    <t>Подпрограмма «Обеспечение жильем молодых семей в Междуреченском муниципальном округе на 2024-2028 годы»</t>
  </si>
  <si>
    <t>Подпрограмма «Капитальный ремонт муниципального жилищного фонда Междуреченского муниципального округа на 2024-2028 годы»</t>
  </si>
  <si>
    <t>Подпрограмма «Развитие коммунального хозяйства на территории Междуреченского муниципальго округа на 2024-2028 годы»</t>
  </si>
  <si>
    <t>14 4 00 00000</t>
  </si>
  <si>
    <t>Основное мероприятие «Предоставление государственной поддержки молодым семьям»</t>
  </si>
  <si>
    <t>Основное мероприятие «Изготовление экспертных заключений о признании аварийными, подлежащими сносу или реконструкции жилых помещений муниципального жилищного фонда, снос расселенных домов аварийного жилищного фонда»</t>
  </si>
  <si>
    <t>Основное мероприятие «Поддержка мероприятий по модернизации и развитию жилищно-коммунальной инфраструктуры округа»</t>
  </si>
  <si>
    <t>Подготовка объектов теплоэнергетики  к работе в осенне-зимний период</t>
  </si>
  <si>
    <t>14 4 01 25050</t>
  </si>
  <si>
    <t>14 4 01 S3150</t>
  </si>
  <si>
    <t>Основное мероприятие «Газификация на территории Междуреченского муниципального округа»</t>
  </si>
  <si>
    <t>Техническое обслуживание и аварийно-диспетчерское обслуживание построенных распределительных газопроводов</t>
  </si>
  <si>
    <t>Основное мероприятие «Реализация регионального проекта «Финансовая поддержка при рождении детей» в части организации и предоставления единовременной денежной выплаты взамен предоставления земельного участка гражданам, имеющим трех и более детей»</t>
  </si>
  <si>
    <t>Основное мероприятие «Обеспечение деятельности Управления по развитию территории администрации Междуреченского муниципального округа»</t>
  </si>
  <si>
    <t>18 4 00 00000</t>
  </si>
  <si>
    <t>Подпрограмма «Благоустройство территории населенных пунктов Междуреченского муниципального округа»</t>
  </si>
  <si>
    <t>18 4 01 00000</t>
  </si>
  <si>
    <t>Подпрограмма «Формирование современной городской среды на территории села Шуйское Междуреченского муниципального округа на 2023-2027 годы»</t>
  </si>
  <si>
    <t>18 5 00 00000</t>
  </si>
  <si>
    <t>18 5 03 00000</t>
  </si>
  <si>
    <t>Основное мероприятие «Выполнение проектно-изыскательских работ (ПИР), экспертиз»</t>
  </si>
  <si>
    <t>18 5 03 41101</t>
  </si>
  <si>
    <t>18 5 F2 00000</t>
  </si>
  <si>
    <t>18 5 F2 55551</t>
  </si>
  <si>
    <t>Основное мероприятие «Реализация регионального проекта «Формирование комфортной городской среды»</t>
  </si>
  <si>
    <t>Муниципальная  программа «Обеспечение комплексной безопасности жизнедеятельности населения Междуреченского муниципального округа на 2024 -2027 годы»</t>
  </si>
  <si>
    <t>20 3 00 00000</t>
  </si>
  <si>
    <t xml:space="preserve">20 1 00 00000 </t>
  </si>
  <si>
    <t>Подпрограмма «Снижение рисков и смягчение последствий чрезвычайных ситуаций природного и техногенного характера на 2024-2027 годы»</t>
  </si>
  <si>
    <t xml:space="preserve">20 1 01 00000 </t>
  </si>
  <si>
    <t>20 1 01 20230</t>
  </si>
  <si>
    <t>20 1 02 00000</t>
  </si>
  <si>
    <t>20 1 02 81280</t>
  </si>
  <si>
    <t>20 1 03 00000</t>
  </si>
  <si>
    <t>20 1 03 81060</t>
  </si>
  <si>
    <t>20 1 04 00000</t>
  </si>
  <si>
    <t>20 1 04  00190</t>
  </si>
  <si>
    <t>20 1 04 70030</t>
  </si>
  <si>
    <t>20 1 05 00000</t>
  </si>
  <si>
    <t>20 1 05 S1060</t>
  </si>
  <si>
    <t>20 2 00 00000</t>
  </si>
  <si>
    <t>Подпрограмма «Обеспечение экологической безопасности на территории Междуреченского муниципального округа на 2024-2027 годы»</t>
  </si>
  <si>
    <t>20 2 01 00000</t>
  </si>
  <si>
    <t>20 2 01 20110</t>
  </si>
  <si>
    <t>Подпрограмма «Обеспечение профилактики правонарушений на территории  Междуреченского муниципального округа на 2024-2027 годы»</t>
  </si>
  <si>
    <t>Основное мероприятие «Профилактика преступлений и иных правонарушений»</t>
  </si>
  <si>
    <t>20 3 01 00000</t>
  </si>
  <si>
    <t>Основное мероприятие «Противодействие незаконному обороту наркотиков, снижение масштабов злоупотребления алкогольной продукции, профилактика алкоголизма и наркомании»</t>
  </si>
  <si>
    <t>20 3 01 23060</t>
  </si>
  <si>
    <t>20 3 02 00000</t>
  </si>
  <si>
    <t>20 3 02 23080</t>
  </si>
  <si>
    <t>Раздел</t>
  </si>
  <si>
    <t>Под    раздел</t>
  </si>
  <si>
    <t>Функционирование высшего должностного лица муниципального образования</t>
  </si>
  <si>
    <t>Функционирование представительных органов муниципальных образований</t>
  </si>
  <si>
    <t>20 1 06 00000</t>
  </si>
  <si>
    <t>Создание и использование запаса (резерва) топливных ресурсов</t>
  </si>
  <si>
    <t>Осуществление отдельных государственных полномочий в соответствии с законом области от 15 декабря 2013 года № 2966-ОЗ «О наделении органов местного самоуправления отдельными государственными полномочиями по отлову и содержанию животных без владельцев»</t>
  </si>
  <si>
    <t>Осуществление отдельных государственных полномочий в соответствии с законом области от 25 декабря 2013 года № 3248-ОЗ «О наделении органов местного самоуправления отдельными государственными полномочиями по предупреждению и ликвидации болезней животных, защите населения от болезней, общих для человека и животных»</t>
  </si>
  <si>
    <t>20 2 02 72314</t>
  </si>
  <si>
    <t>20 2 02 72230</t>
  </si>
  <si>
    <t>20 2 02 72110</t>
  </si>
  <si>
    <t>20 2 02 00000</t>
  </si>
  <si>
    <t xml:space="preserve">04 1 02 00000 </t>
  </si>
  <si>
    <t>Членский взнос в Ассоциацию по улучшению состояния здоровья и качества жизни населения «Здоровые города, районы и поселки»</t>
  </si>
  <si>
    <t xml:space="preserve">04 1 02 21030 </t>
  </si>
  <si>
    <t xml:space="preserve">04 1 02 21050 </t>
  </si>
  <si>
    <t>Членский взнос в Ассоциацию «Совет муниципальных образований области»</t>
  </si>
  <si>
    <t>Выплаты за звание «Почетный гражданин округа»</t>
  </si>
  <si>
    <t>Субсидии автономным учреждениям</t>
  </si>
  <si>
    <t>04 6 00 00000</t>
  </si>
  <si>
    <t>Основное мероприятие «Улучшение жилищных условий граждан, проживающих на сельских территориях»</t>
  </si>
  <si>
    <t>Подпрограмма «Развитие средств массовой информации в Междуреченском муниципальном округе»</t>
  </si>
  <si>
    <t>04 6 01 00000</t>
  </si>
  <si>
    <t xml:space="preserve">Основное мероприятие «Финансовая поддержка СМИ на полиграфические услуги и затраты связанные с изданием газеты» </t>
  </si>
  <si>
    <t>Средства массовой информации</t>
  </si>
  <si>
    <t>04 6 01 00590</t>
  </si>
  <si>
    <t>04 2 02 83050</t>
  </si>
  <si>
    <t>Публичные нормативные обязательства гражданам несоциального характера</t>
  </si>
  <si>
    <t>Проведение мероприятий для детей и молодежи</t>
  </si>
  <si>
    <t>01 4 05 20590</t>
  </si>
  <si>
    <t>01 4 05 00000</t>
  </si>
  <si>
    <t>Основное мероприятие «Проведение мероприятий для детей и молодежи»</t>
  </si>
  <si>
    <t>Основное мероприятие «Членские взносы в Ассоциации»</t>
  </si>
  <si>
    <t>Поддержка ветеранских организаций</t>
  </si>
  <si>
    <t>Поддержка Общероссийской общественной организации «Всероссийское общество инвалидов»</t>
  </si>
  <si>
    <t>Основное мероприятие «Обеспечение предоставления мер социальной поддержки отдельным категориям обучающихся в муниципальных образовательных организациях»</t>
  </si>
  <si>
    <t>Основное мероприятие «Изготовление экспертных заключений о  техническом состоянии объектов, находящихся в муниципальной собственности»</t>
  </si>
  <si>
    <t>Проведение экспертизы технического состояния объектов муниципальной собственности</t>
  </si>
  <si>
    <t>Основное мероприятие «Приобретение имущества для муниципальных нужд»</t>
  </si>
  <si>
    <t>Основное мероприятие «Создание и использование запаса (резерва) топливных ресурсов»</t>
  </si>
  <si>
    <t>14 4 03 00000</t>
  </si>
  <si>
    <t>14 4 03 25080</t>
  </si>
  <si>
    <t>Основное мероприятие «Мероприятия в сфере защиты населения и территории от чрезвычайных ситуаций природного и техногенного характера, гражданской обороны»</t>
  </si>
  <si>
    <t>Расходы на осуществление мероприятий по организации деятельности аварийно-спасательных служб и (или) аварийно-спасательных формирований, и иные мероприятия по защите населения и территории муниципального образования от чрезвычайных ситуаций природного и техногенного характера</t>
  </si>
  <si>
    <t>20 1 06 94590</t>
  </si>
  <si>
    <t>Основное мероприятие «Осуществление отдельных государственных полномочий в части охраны окружающей среды»</t>
  </si>
  <si>
    <t>09 2 03 S3241</t>
  </si>
  <si>
    <t>09 2 03 00000</t>
  </si>
  <si>
    <t>Основное мероприятие «Строительство,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оборудованием»</t>
  </si>
  <si>
    <t>Строительство, реконструкция, капитальный ремонт и ремонт объектов физической культуры и спорта, оснащение объектов спортивной инфраструктуры спортивно-технологическим оборудованием</t>
  </si>
  <si>
    <t>09 2 P5 S1610</t>
  </si>
  <si>
    <t>09 2 P5 00000</t>
  </si>
  <si>
    <t>Cоздание условий для занятий инвалидов, лиц с ограниченными возможностями здоровья физической культурой и спортом</t>
  </si>
  <si>
    <t>17 2 01 S5110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</si>
  <si>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</si>
  <si>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01 2 03 00000</t>
  </si>
  <si>
    <t>01 2 03 S1180</t>
  </si>
  <si>
    <t>Основное мероприятие  «Осуществление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(детей-инвалидов)»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</si>
  <si>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</si>
  <si>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01 1 03 00000</t>
  </si>
  <si>
    <t>01 1 03 S1180</t>
  </si>
  <si>
    <t>Расходы на реализацию мероприятий по благоустройству дворовых территорий многоквартирных домов</t>
  </si>
  <si>
    <t>Основное мероприятие «Обеспечение получения дошкольного образования в муниципальных дошкольных образовательных организациях»</t>
  </si>
  <si>
    <t xml:space="preserve">Расходы на осуществление мероприятий  по капитальному ремонту муниципального жилищного фонда </t>
  </si>
  <si>
    <t>2026 год</t>
  </si>
  <si>
    <t>11 1 01 S1510</t>
  </si>
  <si>
    <t>Cодержание опорной сети автомобильных дорог общего пользования местного значения</t>
  </si>
  <si>
    <t>13 3 01 S1960</t>
  </si>
  <si>
    <t>Расходы на обустройство детских и спортивных площадок</t>
  </si>
  <si>
    <t>13 4 А2 00000</t>
  </si>
  <si>
    <t>13 4 А2 55192</t>
  </si>
  <si>
    <t>Основное мероприятие «Реализация регионального проекта «Творческие люди»</t>
  </si>
  <si>
    <t>Государственная поддержка лучших работников сельских учреждений культуры и лучших сельских учреждений культуры</t>
  </si>
  <si>
    <t>Основное мероприятие "Реализация регионального проекта "Спорт - норма жизни"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</si>
  <si>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</si>
  <si>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Основное мероприятие «Обеспечение деятельности Управления финансов администрации Междуреченского муниципального округа, как ответственного исполнителя муниципальной программы»</t>
  </si>
  <si>
    <t>Изготовление пластиковых карт "Социальная карта Забота"</t>
  </si>
  <si>
    <t>04 2 02 83060</t>
  </si>
  <si>
    <t>Исполнение судебных актов</t>
  </si>
  <si>
    <t>Подпрограмма "Переселение граждан из аврийного жилищного фонда Междуресенмкого муниципального округа на 2019-2025 годы»</t>
  </si>
  <si>
    <t>Основное мероприятие "Реализация регионального проекта «Обеспечение устойчивого сокращения непригодного для проживания жилищного фонда»</t>
  </si>
  <si>
    <t>Обеспечение мероприятий по переселению граждан из аварийного жилищного фонда, в том числе переселению граждан из аврийного жилищного фонда с учетом необходимости развития малоэтажного жилищног строительства  за счет средств, поступивших от публично-правовой компании "Фонд развития территории"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</si>
  <si>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 за счет средств областного бюджета</t>
  </si>
  <si>
    <t>14 1 00 00000</t>
  </si>
  <si>
    <t>14 1 F3 00000</t>
  </si>
  <si>
    <t>14 1 F3 67483</t>
  </si>
  <si>
    <t>14 1 F3 67484</t>
  </si>
  <si>
    <t>Приложение 6</t>
  </si>
  <si>
    <t xml:space="preserve">к решению Представительного Собрания </t>
  </si>
  <si>
    <t>изменений в решение от 15.12.2023 № 128»</t>
  </si>
  <si>
    <t>13 2 01 00000</t>
  </si>
  <si>
    <t>Проведение мероприятий по обеспечению условий для дошкольного образования</t>
  </si>
  <si>
    <t>01 1 03 S1990</t>
  </si>
  <si>
    <t>Расходы на проведение мероприятий по созданию агроклассов и (или) лесных классов о общеобразовательных организациях области</t>
  </si>
  <si>
    <t>01 2 10 00000</t>
  </si>
  <si>
    <t>01 2 10 S1070</t>
  </si>
  <si>
    <t>Расходы на организацию школьных музеев</t>
  </si>
  <si>
    <t>01 2 11 00000</t>
  </si>
  <si>
    <t>01 2 11 S1010</t>
  </si>
  <si>
    <t>Субсидии юридическим лицам (кроме некоммерческих организаций), индивидуальным предпринимателям, физическим лицам</t>
  </si>
  <si>
    <t>Субсидия на доставку товаров в социально значимые магазины в малонаселенных и (или) труднодоступных населенных пунктах</t>
  </si>
  <si>
    <t>02 0 01 S1251</t>
  </si>
  <si>
    <t>Укрепление материально-технической базы муниципальных физкультурно-оздоровительных организаций</t>
  </si>
  <si>
    <t>09 2 04 00000</t>
  </si>
  <si>
    <t>09 2 04 S1040</t>
  </si>
  <si>
    <t>Приобретение подвижного состава пассажирского транспорта общего пользования (автобусов) для осуществления перевозок пассажиров и багажа на муниципальных маршрутах регулярных перевозок</t>
  </si>
  <si>
    <t>11 2 02 00000</t>
  </si>
  <si>
    <t>11 2 02 97330</t>
  </si>
  <si>
    <t>Осуществление дорожной деятельности в отношении автомобильных дорог общего пользования местного значения</t>
  </si>
  <si>
    <t>11 1 02 S1350</t>
  </si>
  <si>
    <t>13 1 02 00000</t>
  </si>
  <si>
    <t>13 1 02 S1960</t>
  </si>
  <si>
    <t>Расходы на проектирование и строительство распределительных газовых сетей</t>
  </si>
  <si>
    <t>14 4 02 S3120</t>
  </si>
  <si>
    <t xml:space="preserve">Основное мероприятие "Мероприятия по созданию муниципального унитарного предприятия" </t>
  </si>
  <si>
    <t>Расходы на обеспечение мероприятий по созданию муниципального унитарного предприятия, в том числе субсидия на формирование(увеличение)  уставного фонда МУПа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</si>
  <si>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</si>
  <si>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14 4 04 0000</t>
  </si>
  <si>
    <t>14 4 04 21060</t>
  </si>
  <si>
    <t>Основное мероприятие "Приобретение имущества для муниципальных нужд"</t>
  </si>
  <si>
    <t>18 3 00 00000</t>
  </si>
  <si>
    <t>18 3 01 00000</t>
  </si>
  <si>
    <t>18 3 01 23010</t>
  </si>
  <si>
    <t>Создание и (или) ремонт источников наружного водоснабжения для забора воды в целях пожаротушения</t>
  </si>
  <si>
    <t>18 3 01 S1810</t>
  </si>
  <si>
    <t>Расходы на реализацию мероприятий в рамках реализации регионального проекта "Народный бюджет"</t>
  </si>
  <si>
    <t>18 4 01 S2270</t>
  </si>
  <si>
    <t>18 2 01 25030</t>
  </si>
  <si>
    <t>18 2 02 00000</t>
  </si>
  <si>
    <t>18 2 02 25040</t>
  </si>
  <si>
    <t>Расходы на обустройство контейнерных площадок</t>
  </si>
  <si>
    <t>18 2 02 S1100</t>
  </si>
  <si>
    <t>Расходы по организации уличного освещения за счет средств местного бюджета</t>
  </si>
  <si>
    <t>18 2 03 00000</t>
  </si>
  <si>
    <t>18 2 03 25020</t>
  </si>
  <si>
    <t>18 2 03 S1090</t>
  </si>
  <si>
    <t>Подпрограмма «Реализация проекта "Народный бюджет" на территории населенных пунктов Междуреченского муниципального округа на 2023-2027 годы»</t>
  </si>
  <si>
    <t>Основное мероприятие «Реализация проекта "Народный бюджет"</t>
  </si>
  <si>
    <t>18 5 04 00000</t>
  </si>
  <si>
    <t>18 5 04 S1553</t>
  </si>
  <si>
    <t>18 5 F2 S1551</t>
  </si>
  <si>
    <t>"</t>
  </si>
  <si>
    <t>"Приложение 7                                                 к решению Представительного Собрания округа  «О бюджете округа на  2024 год и плановый период 2025 и 2026 годов»</t>
  </si>
  <si>
    <t>округа от 10.04.2024 № 34 «О внесениий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</si>
</sst>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8" fillId="0" borderId="0" xfId="0" applyFont="1"/>
    <xf numFmtId="164" fontId="1" fillId="0" borderId="1" xfId="0" applyNumberFormat="1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2" borderId="0" xfId="0" applyFont="1" applyFill="1"/>
    <xf numFmtId="0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 readingOrder="2"/>
    </xf>
    <xf numFmtId="49" fontId="1" fillId="2" borderId="1" xfId="0" applyNumberFormat="1" applyFont="1" applyFill="1" applyBorder="1" applyAlignment="1">
      <alignment vertical="top" wrapText="1"/>
    </xf>
    <xf numFmtId="165" fontId="1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 readingOrder="2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Border="1" applyAlignment="1"/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4"/>
  <sheetViews>
    <sheetView tabSelected="1" workbookViewId="0">
      <selection activeCell="F3" sqref="F3:M3"/>
    </sheetView>
  </sheetViews>
  <sheetFormatPr defaultRowHeight="15" x14ac:dyDescent="0.25"/>
  <cols>
    <col min="1" max="1" width="28.85546875" customWidth="1"/>
    <col min="2" max="2" width="15.140625" style="1" customWidth="1"/>
    <col min="3" max="3" width="9.140625" style="1"/>
    <col min="4" max="4" width="7" style="1" customWidth="1"/>
    <col min="5" max="5" width="7.42578125" style="1" customWidth="1"/>
    <col min="6" max="6" width="7.7109375" style="1" customWidth="1"/>
    <col min="7" max="7" width="11.140625" style="1" customWidth="1"/>
    <col min="8" max="10" width="8.85546875" style="1" hidden="1" customWidth="1"/>
    <col min="11" max="11" width="3.7109375" style="1" hidden="1" customWidth="1"/>
    <col min="12" max="12" width="11.85546875" style="1" customWidth="1"/>
    <col min="13" max="13" width="11.5703125" style="1" customWidth="1"/>
  </cols>
  <sheetData>
    <row r="1" spans="1:13" x14ac:dyDescent="0.25">
      <c r="F1" s="143" t="s">
        <v>559</v>
      </c>
      <c r="G1" s="143"/>
      <c r="H1" s="122"/>
      <c r="I1" s="122"/>
      <c r="J1" s="122"/>
      <c r="K1" s="122"/>
      <c r="L1" s="122"/>
      <c r="M1" s="122"/>
    </row>
    <row r="2" spans="1:13" x14ac:dyDescent="0.25">
      <c r="F2" s="144" t="s">
        <v>560</v>
      </c>
      <c r="G2" s="144"/>
      <c r="H2" s="144"/>
      <c r="I2" s="144"/>
      <c r="J2" s="144"/>
      <c r="K2" s="144"/>
      <c r="L2" s="144"/>
      <c r="M2" s="144"/>
    </row>
    <row r="3" spans="1:13" x14ac:dyDescent="0.25">
      <c r="F3" s="144" t="s">
        <v>615</v>
      </c>
      <c r="G3" s="144"/>
      <c r="H3" s="144"/>
      <c r="I3" s="144"/>
      <c r="J3" s="144"/>
      <c r="K3" s="144"/>
      <c r="L3" s="144"/>
      <c r="M3" s="144"/>
    </row>
    <row r="4" spans="1:13" x14ac:dyDescent="0.25">
      <c r="F4" s="144" t="s">
        <v>561</v>
      </c>
      <c r="G4" s="144"/>
      <c r="H4" s="144"/>
      <c r="I4" s="144"/>
      <c r="J4" s="144"/>
      <c r="K4" s="144"/>
      <c r="L4" s="144"/>
      <c r="M4" s="144"/>
    </row>
    <row r="5" spans="1:13" x14ac:dyDescent="0.25">
      <c r="F5" s="145" t="s">
        <v>614</v>
      </c>
      <c r="G5" s="145"/>
      <c r="H5" s="145"/>
      <c r="I5" s="145"/>
      <c r="J5" s="145"/>
      <c r="K5" s="145"/>
      <c r="L5" s="145"/>
      <c r="M5" s="145"/>
    </row>
    <row r="6" spans="1:13" x14ac:dyDescent="0.25">
      <c r="F6" s="145"/>
      <c r="G6" s="145"/>
      <c r="H6" s="145"/>
      <c r="I6" s="145"/>
      <c r="J6" s="145"/>
      <c r="K6" s="145"/>
      <c r="L6" s="145"/>
      <c r="M6" s="145"/>
    </row>
    <row r="7" spans="1:13" ht="46.5" customHeight="1" x14ac:dyDescent="0.25">
      <c r="F7" s="145"/>
      <c r="G7" s="145"/>
      <c r="H7" s="145"/>
      <c r="I7" s="145"/>
      <c r="J7" s="145"/>
      <c r="K7" s="145"/>
      <c r="L7" s="145"/>
      <c r="M7" s="145"/>
    </row>
    <row r="8" spans="1:13" ht="14.45" customHeight="1" x14ac:dyDescent="0.25">
      <c r="A8" s="146" t="s">
        <v>204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</row>
    <row r="9" spans="1:13" ht="15.75" x14ac:dyDescent="0.25">
      <c r="A9" s="147" t="s">
        <v>379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</row>
    <row r="10" spans="1:13" ht="15.75" thickBot="1" x14ac:dyDescent="0.3">
      <c r="A10" s="148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</row>
    <row r="11" spans="1:13" ht="15.75" thickBot="1" x14ac:dyDescent="0.3">
      <c r="A11" s="137" t="s">
        <v>0</v>
      </c>
      <c r="B11" s="137" t="s">
        <v>1</v>
      </c>
      <c r="C11" s="137" t="s">
        <v>2</v>
      </c>
      <c r="D11" s="137" t="s">
        <v>472</v>
      </c>
      <c r="E11" s="137" t="s">
        <v>473</v>
      </c>
      <c r="F11" s="137" t="s">
        <v>104</v>
      </c>
      <c r="G11" s="149" t="s">
        <v>114</v>
      </c>
      <c r="H11" s="149"/>
      <c r="I11" s="149"/>
      <c r="J11" s="149"/>
      <c r="K11" s="149"/>
      <c r="L11" s="149"/>
      <c r="M11" s="149"/>
    </row>
    <row r="12" spans="1:13" ht="12" customHeight="1" thickBot="1" x14ac:dyDescent="0.3">
      <c r="A12" s="137"/>
      <c r="B12" s="138"/>
      <c r="C12" s="137"/>
      <c r="D12" s="138"/>
      <c r="E12" s="138"/>
      <c r="F12" s="138"/>
      <c r="G12" s="149"/>
      <c r="H12" s="149"/>
      <c r="I12" s="149"/>
      <c r="J12" s="149"/>
      <c r="K12" s="149"/>
      <c r="L12" s="149"/>
      <c r="M12" s="149"/>
    </row>
    <row r="13" spans="1:13" ht="15.75" thickBot="1" x14ac:dyDescent="0.3">
      <c r="A13" s="137"/>
      <c r="B13" s="138"/>
      <c r="C13" s="137"/>
      <c r="D13" s="138"/>
      <c r="E13" s="138"/>
      <c r="F13" s="138"/>
      <c r="G13" s="137" t="s">
        <v>383</v>
      </c>
      <c r="H13" s="137"/>
      <c r="I13" s="137"/>
      <c r="J13" s="137"/>
      <c r="K13" s="137"/>
      <c r="L13" s="137" t="s">
        <v>384</v>
      </c>
      <c r="M13" s="137" t="s">
        <v>536</v>
      </c>
    </row>
    <row r="14" spans="1:13" ht="15.75" thickBot="1" x14ac:dyDescent="0.3">
      <c r="A14" s="137"/>
      <c r="B14" s="138"/>
      <c r="C14" s="137"/>
      <c r="D14" s="138"/>
      <c r="E14" s="138"/>
      <c r="F14" s="138"/>
      <c r="G14" s="137"/>
      <c r="H14" s="137"/>
      <c r="I14" s="137"/>
      <c r="J14" s="137"/>
      <c r="K14" s="137"/>
      <c r="L14" s="137"/>
      <c r="M14" s="138"/>
    </row>
    <row r="15" spans="1:13" ht="15.75" thickBot="1" x14ac:dyDescent="0.3">
      <c r="A15" s="2">
        <v>1</v>
      </c>
      <c r="B15" s="3">
        <v>2</v>
      </c>
      <c r="C15" s="2">
        <v>3</v>
      </c>
      <c r="D15" s="3">
        <v>4</v>
      </c>
      <c r="E15" s="3">
        <v>5</v>
      </c>
      <c r="F15" s="3">
        <v>6</v>
      </c>
      <c r="G15" s="2">
        <v>7</v>
      </c>
      <c r="H15" s="2"/>
      <c r="I15" s="2"/>
      <c r="J15" s="2"/>
      <c r="K15" s="2"/>
      <c r="L15" s="2">
        <v>8</v>
      </c>
      <c r="M15" s="3">
        <v>9</v>
      </c>
    </row>
    <row r="16" spans="1:13" ht="64.5" thickBot="1" x14ac:dyDescent="0.3">
      <c r="A16" s="15" t="s">
        <v>116</v>
      </c>
      <c r="B16" s="5" t="s">
        <v>115</v>
      </c>
      <c r="C16" s="5"/>
      <c r="D16" s="11"/>
      <c r="E16" s="11"/>
      <c r="F16" s="5"/>
      <c r="G16" s="7">
        <f t="shared" ref="G16:M16" si="0">G17+G30+G73+G79</f>
        <v>151041.79999999996</v>
      </c>
      <c r="H16" s="7">
        <f t="shared" si="0"/>
        <v>122999.89999999998</v>
      </c>
      <c r="I16" s="7">
        <f t="shared" si="0"/>
        <v>3890.6</v>
      </c>
      <c r="J16" s="7">
        <f t="shared" si="0"/>
        <v>3890.6</v>
      </c>
      <c r="K16" s="7">
        <f t="shared" si="0"/>
        <v>3890.6</v>
      </c>
      <c r="L16" s="7">
        <f t="shared" si="0"/>
        <v>152727.80000000002</v>
      </c>
      <c r="M16" s="7">
        <f t="shared" si="0"/>
        <v>163541</v>
      </c>
    </row>
    <row r="17" spans="1:13" ht="39" thickBot="1" x14ac:dyDescent="0.3">
      <c r="A17" s="16" t="s">
        <v>380</v>
      </c>
      <c r="B17" s="8" t="s">
        <v>117</v>
      </c>
      <c r="C17" s="8">
        <v>148</v>
      </c>
      <c r="D17" s="9" t="s">
        <v>105</v>
      </c>
      <c r="E17" s="9" t="s">
        <v>107</v>
      </c>
      <c r="F17" s="8"/>
      <c r="G17" s="10">
        <f>G18+G25</f>
        <v>29060.399999999998</v>
      </c>
      <c r="H17" s="54">
        <f t="shared" ref="H17:M17" si="1">H18+H25</f>
        <v>25015.399999999998</v>
      </c>
      <c r="I17" s="54">
        <f t="shared" si="1"/>
        <v>0</v>
      </c>
      <c r="J17" s="54">
        <f t="shared" si="1"/>
        <v>0</v>
      </c>
      <c r="K17" s="54">
        <f t="shared" si="1"/>
        <v>0</v>
      </c>
      <c r="L17" s="54">
        <f t="shared" si="1"/>
        <v>29088.5</v>
      </c>
      <c r="M17" s="54">
        <f t="shared" si="1"/>
        <v>30190.2</v>
      </c>
    </row>
    <row r="18" spans="1:13" ht="64.5" thickBot="1" x14ac:dyDescent="0.3">
      <c r="A18" s="16" t="s">
        <v>534</v>
      </c>
      <c r="B18" s="8" t="s">
        <v>118</v>
      </c>
      <c r="C18" s="8">
        <v>148</v>
      </c>
      <c r="D18" s="9" t="s">
        <v>105</v>
      </c>
      <c r="E18" s="9" t="s">
        <v>107</v>
      </c>
      <c r="F18" s="5"/>
      <c r="G18" s="10">
        <f>G19+G23+G21</f>
        <v>28949.3</v>
      </c>
      <c r="H18" s="54">
        <f t="shared" ref="H18:M18" si="2">H19+H23+H21</f>
        <v>25015.399999999998</v>
      </c>
      <c r="I18" s="54">
        <f t="shared" si="2"/>
        <v>0</v>
      </c>
      <c r="J18" s="54">
        <f t="shared" si="2"/>
        <v>0</v>
      </c>
      <c r="K18" s="54">
        <f t="shared" si="2"/>
        <v>0</v>
      </c>
      <c r="L18" s="54">
        <f t="shared" si="2"/>
        <v>29088.5</v>
      </c>
      <c r="M18" s="54">
        <f t="shared" si="2"/>
        <v>30190.2</v>
      </c>
    </row>
    <row r="19" spans="1:13" ht="15.75" thickBot="1" x14ac:dyDescent="0.3">
      <c r="A19" s="16" t="s">
        <v>34</v>
      </c>
      <c r="B19" s="8" t="s">
        <v>119</v>
      </c>
      <c r="C19" s="8">
        <v>148</v>
      </c>
      <c r="D19" s="9" t="s">
        <v>105</v>
      </c>
      <c r="E19" s="9" t="s">
        <v>107</v>
      </c>
      <c r="F19" s="8"/>
      <c r="G19" s="10">
        <f>G20</f>
        <v>3043.8</v>
      </c>
      <c r="H19" s="10">
        <f t="shared" ref="H19:M19" si="3">H20</f>
        <v>2473.3000000000002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3097.6</v>
      </c>
      <c r="M19" s="10">
        <f t="shared" si="3"/>
        <v>3291.1</v>
      </c>
    </row>
    <row r="20" spans="1:13" ht="26.25" thickBot="1" x14ac:dyDescent="0.3">
      <c r="A20" s="16" t="s">
        <v>35</v>
      </c>
      <c r="B20" s="8" t="s">
        <v>119</v>
      </c>
      <c r="C20" s="8">
        <v>148</v>
      </c>
      <c r="D20" s="9" t="s">
        <v>105</v>
      </c>
      <c r="E20" s="9" t="s">
        <v>107</v>
      </c>
      <c r="F20" s="8">
        <v>610</v>
      </c>
      <c r="G20" s="10">
        <v>3043.8</v>
      </c>
      <c r="H20" s="10">
        <v>2473.3000000000002</v>
      </c>
      <c r="I20" s="10"/>
      <c r="J20" s="10"/>
      <c r="K20" s="10"/>
      <c r="L20" s="10">
        <v>3097.6</v>
      </c>
      <c r="M20" s="10">
        <v>3291.1</v>
      </c>
    </row>
    <row r="21" spans="1:13" ht="64.5" thickBot="1" x14ac:dyDescent="0.3">
      <c r="A21" s="16" t="s">
        <v>28</v>
      </c>
      <c r="B21" s="8" t="s">
        <v>121</v>
      </c>
      <c r="C21" s="8">
        <v>148</v>
      </c>
      <c r="D21" s="9" t="s">
        <v>105</v>
      </c>
      <c r="E21" s="9" t="s">
        <v>107</v>
      </c>
      <c r="F21" s="8"/>
      <c r="G21" s="10">
        <f>G22</f>
        <v>2076.1999999999998</v>
      </c>
      <c r="H21" s="22">
        <f t="shared" ref="H21:M21" si="4">H22</f>
        <v>1119.5999999999999</v>
      </c>
      <c r="I21" s="22">
        <f t="shared" si="4"/>
        <v>0</v>
      </c>
      <c r="J21" s="22">
        <f t="shared" si="4"/>
        <v>0</v>
      </c>
      <c r="K21" s="22">
        <f t="shared" si="4"/>
        <v>0</v>
      </c>
      <c r="L21" s="22">
        <f t="shared" si="4"/>
        <v>2076.1999999999998</v>
      </c>
      <c r="M21" s="22">
        <f t="shared" si="4"/>
        <v>2076.1999999999998</v>
      </c>
    </row>
    <row r="22" spans="1:13" ht="26.25" thickBot="1" x14ac:dyDescent="0.3">
      <c r="A22" s="16" t="s">
        <v>29</v>
      </c>
      <c r="B22" s="8" t="s">
        <v>121</v>
      </c>
      <c r="C22" s="8">
        <v>148</v>
      </c>
      <c r="D22" s="9" t="s">
        <v>105</v>
      </c>
      <c r="E22" s="9" t="s">
        <v>107</v>
      </c>
      <c r="F22" s="8">
        <v>610</v>
      </c>
      <c r="G22" s="10">
        <v>2076.1999999999998</v>
      </c>
      <c r="H22" s="10">
        <v>1119.5999999999999</v>
      </c>
      <c r="I22" s="10"/>
      <c r="J22" s="10"/>
      <c r="K22" s="10"/>
      <c r="L22" s="10">
        <v>2076.1999999999998</v>
      </c>
      <c r="M22" s="10">
        <v>2076.1999999999998</v>
      </c>
    </row>
    <row r="23" spans="1:13" ht="51.75" thickBot="1" x14ac:dyDescent="0.3">
      <c r="A23" s="16" t="s">
        <v>36</v>
      </c>
      <c r="B23" s="8" t="s">
        <v>120</v>
      </c>
      <c r="C23" s="8">
        <v>148</v>
      </c>
      <c r="D23" s="9" t="s">
        <v>105</v>
      </c>
      <c r="E23" s="9" t="s">
        <v>107</v>
      </c>
      <c r="F23" s="8"/>
      <c r="G23" s="10">
        <f>G24</f>
        <v>23829.3</v>
      </c>
      <c r="H23" s="10">
        <f t="shared" ref="H23:M23" si="5">H24</f>
        <v>21422.5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23914.7</v>
      </c>
      <c r="M23" s="10">
        <f t="shared" si="5"/>
        <v>24822.9</v>
      </c>
    </row>
    <row r="24" spans="1:13" ht="26.25" thickBot="1" x14ac:dyDescent="0.3">
      <c r="A24" s="16" t="s">
        <v>35</v>
      </c>
      <c r="B24" s="8" t="s">
        <v>120</v>
      </c>
      <c r="C24" s="8">
        <v>148</v>
      </c>
      <c r="D24" s="9" t="s">
        <v>105</v>
      </c>
      <c r="E24" s="9" t="s">
        <v>107</v>
      </c>
      <c r="F24" s="8">
        <v>610</v>
      </c>
      <c r="G24" s="32">
        <v>23829.3</v>
      </c>
      <c r="H24" s="32">
        <v>21422.5</v>
      </c>
      <c r="I24" s="32"/>
      <c r="J24" s="32"/>
      <c r="K24" s="32"/>
      <c r="L24" s="32">
        <v>23914.7</v>
      </c>
      <c r="M24" s="32">
        <v>24822.9</v>
      </c>
    </row>
    <row r="25" spans="1:13" ht="128.25" thickBot="1" x14ac:dyDescent="0.3">
      <c r="A25" s="56" t="s">
        <v>529</v>
      </c>
      <c r="B25" s="55" t="s">
        <v>531</v>
      </c>
      <c r="C25" s="55">
        <v>148</v>
      </c>
      <c r="D25" s="57" t="s">
        <v>105</v>
      </c>
      <c r="E25" s="57" t="s">
        <v>107</v>
      </c>
      <c r="F25" s="55"/>
      <c r="G25" s="94">
        <f>G26+G28</f>
        <v>111.1</v>
      </c>
      <c r="H25" s="123">
        <f t="shared" ref="H25:L25" si="6">H26+H28</f>
        <v>0</v>
      </c>
      <c r="I25" s="123">
        <f t="shared" si="6"/>
        <v>0</v>
      </c>
      <c r="J25" s="123">
        <f t="shared" si="6"/>
        <v>0</v>
      </c>
      <c r="K25" s="123">
        <f t="shared" si="6"/>
        <v>0</v>
      </c>
      <c r="L25" s="123">
        <f t="shared" si="6"/>
        <v>0</v>
      </c>
      <c r="M25" s="123">
        <f>M26+M28</f>
        <v>0</v>
      </c>
    </row>
    <row r="26" spans="1:13" ht="116.25" customHeight="1" thickBot="1" x14ac:dyDescent="0.3">
      <c r="A26" s="56" t="s">
        <v>530</v>
      </c>
      <c r="B26" s="55" t="s">
        <v>532</v>
      </c>
      <c r="C26" s="55">
        <v>148</v>
      </c>
      <c r="D26" s="57" t="s">
        <v>105</v>
      </c>
      <c r="E26" s="57" t="s">
        <v>107</v>
      </c>
      <c r="F26" s="55"/>
      <c r="G26" s="94">
        <f>G27</f>
        <v>60</v>
      </c>
      <c r="H26" s="94">
        <f t="shared" ref="H26:M26" si="7">H27</f>
        <v>0</v>
      </c>
      <c r="I26" s="94">
        <f t="shared" si="7"/>
        <v>0</v>
      </c>
      <c r="J26" s="94">
        <f t="shared" si="7"/>
        <v>0</v>
      </c>
      <c r="K26" s="94">
        <f t="shared" si="7"/>
        <v>0</v>
      </c>
      <c r="L26" s="94">
        <f t="shared" si="7"/>
        <v>0</v>
      </c>
      <c r="M26" s="94">
        <f t="shared" si="7"/>
        <v>0</v>
      </c>
    </row>
    <row r="27" spans="1:13" ht="26.25" thickBot="1" x14ac:dyDescent="0.3">
      <c r="A27" s="56" t="s">
        <v>41</v>
      </c>
      <c r="B27" s="55" t="s">
        <v>532</v>
      </c>
      <c r="C27" s="55">
        <v>148</v>
      </c>
      <c r="D27" s="57" t="s">
        <v>105</v>
      </c>
      <c r="E27" s="57" t="s">
        <v>107</v>
      </c>
      <c r="F27" s="55">
        <v>610</v>
      </c>
      <c r="G27" s="94">
        <v>60</v>
      </c>
      <c r="H27" s="94"/>
      <c r="I27" s="94"/>
      <c r="J27" s="94"/>
      <c r="K27" s="94"/>
      <c r="L27" s="94">
        <v>0</v>
      </c>
      <c r="M27" s="94">
        <v>0</v>
      </c>
    </row>
    <row r="28" spans="1:13" ht="39" thickBot="1" x14ac:dyDescent="0.3">
      <c r="A28" s="56" t="s">
        <v>563</v>
      </c>
      <c r="B28" s="57" t="s">
        <v>564</v>
      </c>
      <c r="C28" s="55">
        <v>148</v>
      </c>
      <c r="D28" s="57" t="s">
        <v>105</v>
      </c>
      <c r="E28" s="57" t="s">
        <v>107</v>
      </c>
      <c r="F28" s="55"/>
      <c r="G28" s="123">
        <f>G29</f>
        <v>51.1</v>
      </c>
      <c r="H28" s="123"/>
      <c r="I28" s="123"/>
      <c r="J28" s="123"/>
      <c r="K28" s="123"/>
      <c r="L28" s="123">
        <f>L29</f>
        <v>0</v>
      </c>
      <c r="M28" s="123">
        <f>M29</f>
        <v>0</v>
      </c>
    </row>
    <row r="29" spans="1:13" ht="26.25" thickBot="1" x14ac:dyDescent="0.3">
      <c r="A29" s="56" t="s">
        <v>41</v>
      </c>
      <c r="B29" s="57" t="s">
        <v>564</v>
      </c>
      <c r="C29" s="55">
        <v>148</v>
      </c>
      <c r="D29" s="57" t="s">
        <v>105</v>
      </c>
      <c r="E29" s="57" t="s">
        <v>107</v>
      </c>
      <c r="F29" s="55">
        <v>610</v>
      </c>
      <c r="G29" s="123">
        <v>51.1</v>
      </c>
      <c r="H29" s="123"/>
      <c r="I29" s="123"/>
      <c r="J29" s="123"/>
      <c r="K29" s="123"/>
      <c r="L29" s="123">
        <v>0</v>
      </c>
      <c r="M29" s="123">
        <v>0</v>
      </c>
    </row>
    <row r="30" spans="1:13" ht="30" customHeight="1" thickBot="1" x14ac:dyDescent="0.3">
      <c r="A30" s="16" t="s">
        <v>381</v>
      </c>
      <c r="B30" s="8" t="s">
        <v>122</v>
      </c>
      <c r="C30" s="8">
        <v>148</v>
      </c>
      <c r="D30" s="9"/>
      <c r="E30" s="9"/>
      <c r="F30" s="8"/>
      <c r="G30" s="10">
        <f>G31+G38+G41+G46+G49+G55+G58+G64+G67+G70</f>
        <v>111168.79999999999</v>
      </c>
      <c r="H30" s="54">
        <f t="shared" ref="H30:K30" si="8">H31+H41+H46+H49+H67+H64+H70+H38</f>
        <v>91472.299999999988</v>
      </c>
      <c r="I30" s="54">
        <f t="shared" si="8"/>
        <v>3890.6</v>
      </c>
      <c r="J30" s="54">
        <f t="shared" si="8"/>
        <v>3890.6</v>
      </c>
      <c r="K30" s="54">
        <f t="shared" si="8"/>
        <v>3890.6</v>
      </c>
      <c r="L30" s="54">
        <f>L31+L38+L41+L46+L49+L55+L58+L64+L67+L70</f>
        <v>113124.2</v>
      </c>
      <c r="M30" s="54">
        <f>M31+M38+M41+M46+M49+M55+M58+M64+M67+M70</f>
        <v>122662.29999999999</v>
      </c>
    </row>
    <row r="31" spans="1:13" ht="90" thickBot="1" x14ac:dyDescent="0.3">
      <c r="A31" s="16" t="s">
        <v>38</v>
      </c>
      <c r="B31" s="8" t="s">
        <v>123</v>
      </c>
      <c r="C31" s="8">
        <v>148</v>
      </c>
      <c r="D31" s="9" t="s">
        <v>105</v>
      </c>
      <c r="E31" s="9" t="s">
        <v>112</v>
      </c>
      <c r="F31" s="8"/>
      <c r="G31" s="130">
        <f t="shared" ref="G31:M31" si="9">G32+G36+G34</f>
        <v>93867.8</v>
      </c>
      <c r="H31" s="54">
        <f t="shared" si="9"/>
        <v>75732</v>
      </c>
      <c r="I31" s="54">
        <f t="shared" si="9"/>
        <v>0</v>
      </c>
      <c r="J31" s="54">
        <f t="shared" si="9"/>
        <v>0</v>
      </c>
      <c r="K31" s="54">
        <f t="shared" si="9"/>
        <v>0</v>
      </c>
      <c r="L31" s="54">
        <f t="shared" si="9"/>
        <v>99948.3</v>
      </c>
      <c r="M31" s="54">
        <f t="shared" si="9"/>
        <v>105197.59999999999</v>
      </c>
    </row>
    <row r="32" spans="1:13" ht="39" thickBot="1" x14ac:dyDescent="0.3">
      <c r="A32" s="16" t="s">
        <v>39</v>
      </c>
      <c r="B32" s="8" t="s">
        <v>124</v>
      </c>
      <c r="C32" s="8">
        <v>148</v>
      </c>
      <c r="D32" s="9" t="s">
        <v>105</v>
      </c>
      <c r="E32" s="9" t="s">
        <v>112</v>
      </c>
      <c r="F32" s="8"/>
      <c r="G32" s="10">
        <f>G33</f>
        <v>22109.1</v>
      </c>
      <c r="H32" s="22">
        <f t="shared" ref="H32:M32" si="10">H33</f>
        <v>20233.099999999999</v>
      </c>
      <c r="I32" s="22">
        <f t="shared" si="10"/>
        <v>0</v>
      </c>
      <c r="J32" s="22">
        <f t="shared" si="10"/>
        <v>0</v>
      </c>
      <c r="K32" s="22">
        <f t="shared" si="10"/>
        <v>0</v>
      </c>
      <c r="L32" s="22">
        <f t="shared" si="10"/>
        <v>22441.9</v>
      </c>
      <c r="M32" s="22">
        <f t="shared" si="10"/>
        <v>20441.900000000001</v>
      </c>
    </row>
    <row r="33" spans="1:13" ht="26.25" thickBot="1" x14ac:dyDescent="0.3">
      <c r="A33" s="16" t="s">
        <v>35</v>
      </c>
      <c r="B33" s="8" t="s">
        <v>124</v>
      </c>
      <c r="C33" s="8">
        <v>148</v>
      </c>
      <c r="D33" s="9" t="s">
        <v>105</v>
      </c>
      <c r="E33" s="9" t="s">
        <v>112</v>
      </c>
      <c r="F33" s="8">
        <v>610</v>
      </c>
      <c r="G33" s="130">
        <v>22109.1</v>
      </c>
      <c r="H33" s="10">
        <v>20233.099999999999</v>
      </c>
      <c r="I33" s="10"/>
      <c r="J33" s="10"/>
      <c r="K33" s="10"/>
      <c r="L33" s="10">
        <v>22441.9</v>
      </c>
      <c r="M33" s="10">
        <v>20441.900000000001</v>
      </c>
    </row>
    <row r="34" spans="1:13" ht="64.5" thickBot="1" x14ac:dyDescent="0.3">
      <c r="A34" s="16" t="s">
        <v>28</v>
      </c>
      <c r="B34" s="8" t="s">
        <v>126</v>
      </c>
      <c r="C34" s="8">
        <v>148</v>
      </c>
      <c r="D34" s="9" t="s">
        <v>105</v>
      </c>
      <c r="E34" s="9" t="s">
        <v>112</v>
      </c>
      <c r="F34" s="8"/>
      <c r="G34" s="10">
        <f>G35</f>
        <v>14449.8</v>
      </c>
      <c r="H34" s="22">
        <f t="shared" ref="H34:M34" si="11">H35</f>
        <v>8577.9</v>
      </c>
      <c r="I34" s="22">
        <f t="shared" si="11"/>
        <v>0</v>
      </c>
      <c r="J34" s="22">
        <f t="shared" si="11"/>
        <v>0</v>
      </c>
      <c r="K34" s="22">
        <f t="shared" si="11"/>
        <v>0</v>
      </c>
      <c r="L34" s="22">
        <f t="shared" si="11"/>
        <v>14449.8</v>
      </c>
      <c r="M34" s="22">
        <f t="shared" si="11"/>
        <v>14449.8</v>
      </c>
    </row>
    <row r="35" spans="1:13" ht="26.25" thickBot="1" x14ac:dyDescent="0.3">
      <c r="A35" s="16" t="s">
        <v>29</v>
      </c>
      <c r="B35" s="8" t="s">
        <v>126</v>
      </c>
      <c r="C35" s="8">
        <v>148</v>
      </c>
      <c r="D35" s="9" t="s">
        <v>105</v>
      </c>
      <c r="E35" s="9" t="s">
        <v>112</v>
      </c>
      <c r="F35" s="8">
        <v>610</v>
      </c>
      <c r="G35" s="10">
        <v>14449.8</v>
      </c>
      <c r="H35" s="10">
        <v>8577.9</v>
      </c>
      <c r="I35" s="10"/>
      <c r="J35" s="10"/>
      <c r="K35" s="10"/>
      <c r="L35" s="10">
        <v>14449.8</v>
      </c>
      <c r="M35" s="10">
        <v>14449.8</v>
      </c>
    </row>
    <row r="36" spans="1:13" ht="51.75" thickBot="1" x14ac:dyDescent="0.3">
      <c r="A36" s="16" t="s">
        <v>40</v>
      </c>
      <c r="B36" s="8" t="s">
        <v>125</v>
      </c>
      <c r="C36" s="8">
        <v>148</v>
      </c>
      <c r="D36" s="9" t="s">
        <v>105</v>
      </c>
      <c r="E36" s="9" t="s">
        <v>112</v>
      </c>
      <c r="F36" s="8"/>
      <c r="G36" s="10">
        <f>G37</f>
        <v>57308.9</v>
      </c>
      <c r="H36" s="22">
        <f t="shared" ref="H36:M36" si="12">H37</f>
        <v>46921</v>
      </c>
      <c r="I36" s="22">
        <f t="shared" si="12"/>
        <v>0</v>
      </c>
      <c r="J36" s="22">
        <f t="shared" si="12"/>
        <v>0</v>
      </c>
      <c r="K36" s="22">
        <f t="shared" si="12"/>
        <v>0</v>
      </c>
      <c r="L36" s="22">
        <f t="shared" si="12"/>
        <v>63056.6</v>
      </c>
      <c r="M36" s="22">
        <f t="shared" si="12"/>
        <v>70305.899999999994</v>
      </c>
    </row>
    <row r="37" spans="1:13" ht="26.25" thickBot="1" x14ac:dyDescent="0.3">
      <c r="A37" s="16" t="s">
        <v>41</v>
      </c>
      <c r="B37" s="8" t="s">
        <v>125</v>
      </c>
      <c r="C37" s="8">
        <v>148</v>
      </c>
      <c r="D37" s="9" t="s">
        <v>105</v>
      </c>
      <c r="E37" s="9" t="s">
        <v>112</v>
      </c>
      <c r="F37" s="8">
        <v>610</v>
      </c>
      <c r="G37" s="32">
        <v>57308.9</v>
      </c>
      <c r="H37" s="32">
        <v>46921</v>
      </c>
      <c r="I37" s="32"/>
      <c r="J37" s="32"/>
      <c r="K37" s="32"/>
      <c r="L37" s="32">
        <v>63056.6</v>
      </c>
      <c r="M37" s="32">
        <v>70305.899999999994</v>
      </c>
    </row>
    <row r="38" spans="1:13" ht="128.25" thickBot="1" x14ac:dyDescent="0.3">
      <c r="A38" s="56" t="s">
        <v>529</v>
      </c>
      <c r="B38" s="55" t="s">
        <v>527</v>
      </c>
      <c r="C38" s="55">
        <v>148</v>
      </c>
      <c r="D38" s="57" t="s">
        <v>105</v>
      </c>
      <c r="E38" s="57" t="s">
        <v>112</v>
      </c>
      <c r="F38" s="55"/>
      <c r="G38" s="85">
        <f>G39</f>
        <v>120</v>
      </c>
      <c r="H38" s="85">
        <f t="shared" ref="H38:M38" si="13">H39</f>
        <v>0</v>
      </c>
      <c r="I38" s="85">
        <f t="shared" si="13"/>
        <v>0</v>
      </c>
      <c r="J38" s="85">
        <f t="shared" si="13"/>
        <v>0</v>
      </c>
      <c r="K38" s="85">
        <f t="shared" si="13"/>
        <v>0</v>
      </c>
      <c r="L38" s="85">
        <f t="shared" si="13"/>
        <v>0</v>
      </c>
      <c r="M38" s="85">
        <f t="shared" si="13"/>
        <v>0</v>
      </c>
    </row>
    <row r="39" spans="1:13" ht="116.25" customHeight="1" thickBot="1" x14ac:dyDescent="0.3">
      <c r="A39" s="56" t="s">
        <v>530</v>
      </c>
      <c r="B39" s="55" t="s">
        <v>528</v>
      </c>
      <c r="C39" s="55">
        <v>148</v>
      </c>
      <c r="D39" s="57" t="s">
        <v>105</v>
      </c>
      <c r="E39" s="57" t="s">
        <v>112</v>
      </c>
      <c r="F39" s="55"/>
      <c r="G39" s="85">
        <f>G40</f>
        <v>120</v>
      </c>
      <c r="H39" s="85">
        <f t="shared" ref="H39:M39" si="14">H40</f>
        <v>0</v>
      </c>
      <c r="I39" s="85">
        <f t="shared" si="14"/>
        <v>0</v>
      </c>
      <c r="J39" s="85">
        <f t="shared" si="14"/>
        <v>0</v>
      </c>
      <c r="K39" s="85">
        <f t="shared" si="14"/>
        <v>0</v>
      </c>
      <c r="L39" s="85">
        <f t="shared" si="14"/>
        <v>0</v>
      </c>
      <c r="M39" s="85">
        <f t="shared" si="14"/>
        <v>0</v>
      </c>
    </row>
    <row r="40" spans="1:13" ht="26.25" thickBot="1" x14ac:dyDescent="0.3">
      <c r="A40" s="56" t="s">
        <v>41</v>
      </c>
      <c r="B40" s="55" t="s">
        <v>528</v>
      </c>
      <c r="C40" s="55">
        <v>148</v>
      </c>
      <c r="D40" s="57" t="s">
        <v>105</v>
      </c>
      <c r="E40" s="57" t="s">
        <v>112</v>
      </c>
      <c r="F40" s="55">
        <v>610</v>
      </c>
      <c r="G40" s="85">
        <v>120</v>
      </c>
      <c r="H40" s="85"/>
      <c r="I40" s="85"/>
      <c r="J40" s="85"/>
      <c r="K40" s="85"/>
      <c r="L40" s="85">
        <v>0</v>
      </c>
      <c r="M40" s="85">
        <v>0</v>
      </c>
    </row>
    <row r="41" spans="1:13" ht="39" thickBot="1" x14ac:dyDescent="0.3">
      <c r="A41" s="16" t="s">
        <v>42</v>
      </c>
      <c r="B41" s="8" t="s">
        <v>127</v>
      </c>
      <c r="C41" s="8">
        <v>148</v>
      </c>
      <c r="D41" s="9" t="s">
        <v>105</v>
      </c>
      <c r="E41" s="9" t="s">
        <v>112</v>
      </c>
      <c r="F41" s="8"/>
      <c r="G41" s="10">
        <f>G42+G44</f>
        <v>4124.8</v>
      </c>
      <c r="H41" s="54">
        <f t="shared" ref="H41:M41" si="15">H42+H44</f>
        <v>6022.7</v>
      </c>
      <c r="I41" s="54">
        <f t="shared" si="15"/>
        <v>2818.5</v>
      </c>
      <c r="J41" s="54">
        <f t="shared" si="15"/>
        <v>2818.5</v>
      </c>
      <c r="K41" s="54">
        <f t="shared" si="15"/>
        <v>2818.5</v>
      </c>
      <c r="L41" s="54">
        <f t="shared" si="15"/>
        <v>4076.5</v>
      </c>
      <c r="M41" s="54">
        <f t="shared" si="15"/>
        <v>4017</v>
      </c>
    </row>
    <row r="42" spans="1:13" ht="115.5" thickBot="1" x14ac:dyDescent="0.3">
      <c r="A42" s="16" t="s">
        <v>37</v>
      </c>
      <c r="B42" s="8" t="s">
        <v>128</v>
      </c>
      <c r="C42" s="8">
        <v>148</v>
      </c>
      <c r="D42" s="9" t="s">
        <v>105</v>
      </c>
      <c r="E42" s="9" t="s">
        <v>112</v>
      </c>
      <c r="F42" s="8"/>
      <c r="G42" s="10">
        <f>G43</f>
        <v>1983</v>
      </c>
      <c r="H42" s="22">
        <f t="shared" ref="H42:M42" si="16">H43</f>
        <v>3204.2</v>
      </c>
      <c r="I42" s="22">
        <f t="shared" si="16"/>
        <v>0</v>
      </c>
      <c r="J42" s="22">
        <f t="shared" si="16"/>
        <v>0</v>
      </c>
      <c r="K42" s="22">
        <f t="shared" si="16"/>
        <v>0</v>
      </c>
      <c r="L42" s="22">
        <f t="shared" si="16"/>
        <v>1983</v>
      </c>
      <c r="M42" s="22">
        <f t="shared" si="16"/>
        <v>1983</v>
      </c>
    </row>
    <row r="43" spans="1:13" ht="26.25" thickBot="1" x14ac:dyDescent="0.3">
      <c r="A43" s="16" t="s">
        <v>26</v>
      </c>
      <c r="B43" s="8" t="s">
        <v>128</v>
      </c>
      <c r="C43" s="8">
        <v>148</v>
      </c>
      <c r="D43" s="9" t="s">
        <v>105</v>
      </c>
      <c r="E43" s="9" t="s">
        <v>112</v>
      </c>
      <c r="F43" s="8">
        <v>610</v>
      </c>
      <c r="G43" s="10">
        <v>1983</v>
      </c>
      <c r="H43" s="10">
        <v>3204.2</v>
      </c>
      <c r="I43" s="10"/>
      <c r="J43" s="10"/>
      <c r="K43" s="10"/>
      <c r="L43" s="10">
        <v>1983</v>
      </c>
      <c r="M43" s="10">
        <v>1983</v>
      </c>
    </row>
    <row r="44" spans="1:13" ht="68.45" customHeight="1" thickBot="1" x14ac:dyDescent="0.3">
      <c r="A44" s="16" t="s">
        <v>43</v>
      </c>
      <c r="B44" s="8" t="s">
        <v>129</v>
      </c>
      <c r="C44" s="8">
        <v>148</v>
      </c>
      <c r="D44" s="9" t="s">
        <v>105</v>
      </c>
      <c r="E44" s="9" t="s">
        <v>112</v>
      </c>
      <c r="F44" s="8"/>
      <c r="G44" s="10">
        <f>G45</f>
        <v>2141.8000000000002</v>
      </c>
      <c r="H44" s="22">
        <f t="shared" ref="H44:M44" si="17">H45</f>
        <v>2818.5</v>
      </c>
      <c r="I44" s="22">
        <f t="shared" si="17"/>
        <v>2818.5</v>
      </c>
      <c r="J44" s="22">
        <f t="shared" si="17"/>
        <v>2818.5</v>
      </c>
      <c r="K44" s="22">
        <f t="shared" si="17"/>
        <v>2818.5</v>
      </c>
      <c r="L44" s="22">
        <f t="shared" si="17"/>
        <v>2093.5</v>
      </c>
      <c r="M44" s="22">
        <f t="shared" si="17"/>
        <v>2034</v>
      </c>
    </row>
    <row r="45" spans="1:13" ht="26.25" thickBot="1" x14ac:dyDescent="0.3">
      <c r="A45" s="16" t="s">
        <v>26</v>
      </c>
      <c r="B45" s="8" t="s">
        <v>129</v>
      </c>
      <c r="C45" s="8">
        <v>148</v>
      </c>
      <c r="D45" s="9" t="s">
        <v>105</v>
      </c>
      <c r="E45" s="9" t="s">
        <v>112</v>
      </c>
      <c r="F45" s="8">
        <v>610</v>
      </c>
      <c r="G45" s="10">
        <v>2141.8000000000002</v>
      </c>
      <c r="H45" s="10">
        <v>2818.5</v>
      </c>
      <c r="I45" s="10">
        <v>2818.5</v>
      </c>
      <c r="J45" s="10">
        <v>2818.5</v>
      </c>
      <c r="K45" s="10">
        <v>2818.5</v>
      </c>
      <c r="L45" s="10">
        <v>2093.5</v>
      </c>
      <c r="M45" s="10">
        <v>2034</v>
      </c>
    </row>
    <row r="46" spans="1:13" ht="64.5" thickBot="1" x14ac:dyDescent="0.3">
      <c r="A46" s="16" t="s">
        <v>44</v>
      </c>
      <c r="B46" s="8" t="s">
        <v>130</v>
      </c>
      <c r="C46" s="8">
        <v>148</v>
      </c>
      <c r="D46" s="9" t="s">
        <v>105</v>
      </c>
      <c r="E46" s="9" t="s">
        <v>112</v>
      </c>
      <c r="F46" s="8"/>
      <c r="G46" s="10">
        <f>G47</f>
        <v>4413.3999999999996</v>
      </c>
      <c r="H46" s="54">
        <f t="shared" ref="H46:M46" si="18">H47</f>
        <v>4491.8999999999996</v>
      </c>
      <c r="I46" s="54">
        <f t="shared" si="18"/>
        <v>0</v>
      </c>
      <c r="J46" s="54">
        <f t="shared" si="18"/>
        <v>0</v>
      </c>
      <c r="K46" s="54">
        <f t="shared" si="18"/>
        <v>0</v>
      </c>
      <c r="L46" s="54">
        <f t="shared" si="18"/>
        <v>4475.1000000000004</v>
      </c>
      <c r="M46" s="54">
        <f t="shared" si="18"/>
        <v>4497.3999999999996</v>
      </c>
    </row>
    <row r="47" spans="1:13" ht="204.75" thickBot="1" x14ac:dyDescent="0.3">
      <c r="A47" s="47" t="s">
        <v>45</v>
      </c>
      <c r="B47" s="8" t="s">
        <v>131</v>
      </c>
      <c r="C47" s="8">
        <v>148</v>
      </c>
      <c r="D47" s="9" t="s">
        <v>105</v>
      </c>
      <c r="E47" s="9" t="s">
        <v>112</v>
      </c>
      <c r="F47" s="8"/>
      <c r="G47" s="10">
        <f>G48</f>
        <v>4413.3999999999996</v>
      </c>
      <c r="H47" s="22">
        <f t="shared" ref="H47:M47" si="19">H48</f>
        <v>4491.8999999999996</v>
      </c>
      <c r="I47" s="22">
        <f t="shared" si="19"/>
        <v>0</v>
      </c>
      <c r="J47" s="22">
        <f t="shared" si="19"/>
        <v>0</v>
      </c>
      <c r="K47" s="22">
        <f t="shared" si="19"/>
        <v>0</v>
      </c>
      <c r="L47" s="22">
        <f t="shared" si="19"/>
        <v>4475.1000000000004</v>
      </c>
      <c r="M47" s="22">
        <f t="shared" si="19"/>
        <v>4497.3999999999996</v>
      </c>
    </row>
    <row r="48" spans="1:13" ht="26.25" thickBot="1" x14ac:dyDescent="0.3">
      <c r="A48" s="16" t="s">
        <v>26</v>
      </c>
      <c r="B48" s="8" t="s">
        <v>131</v>
      </c>
      <c r="C48" s="8">
        <v>148</v>
      </c>
      <c r="D48" s="9" t="s">
        <v>105</v>
      </c>
      <c r="E48" s="9" t="s">
        <v>112</v>
      </c>
      <c r="F48" s="8">
        <v>610</v>
      </c>
      <c r="G48" s="10">
        <v>4413.3999999999996</v>
      </c>
      <c r="H48" s="10">
        <v>4491.8999999999996</v>
      </c>
      <c r="I48" s="10"/>
      <c r="J48" s="10"/>
      <c r="K48" s="10"/>
      <c r="L48" s="10">
        <v>4475.1000000000004</v>
      </c>
      <c r="M48" s="10">
        <v>4497.3999999999996</v>
      </c>
    </row>
    <row r="49" spans="1:13" ht="77.25" thickBot="1" x14ac:dyDescent="0.3">
      <c r="A49" s="16" t="s">
        <v>507</v>
      </c>
      <c r="B49" s="8" t="s">
        <v>133</v>
      </c>
      <c r="C49" s="8">
        <v>148</v>
      </c>
      <c r="D49" s="9" t="s">
        <v>105</v>
      </c>
      <c r="E49" s="9" t="s">
        <v>359</v>
      </c>
      <c r="F49" s="8"/>
      <c r="G49" s="10">
        <f>G50+G52+G61</f>
        <v>2267.4</v>
      </c>
      <c r="H49" s="54">
        <f t="shared" ref="H49:M49" si="20">H50+H52+H61</f>
        <v>1835.3000000000002</v>
      </c>
      <c r="I49" s="54">
        <f t="shared" si="20"/>
        <v>819.1</v>
      </c>
      <c r="J49" s="54">
        <f t="shared" si="20"/>
        <v>819.1</v>
      </c>
      <c r="K49" s="54">
        <f t="shared" si="20"/>
        <v>819.1</v>
      </c>
      <c r="L49" s="54">
        <f t="shared" si="20"/>
        <v>2267.4</v>
      </c>
      <c r="M49" s="54">
        <f t="shared" si="20"/>
        <v>2267.4</v>
      </c>
    </row>
    <row r="50" spans="1:13" ht="77.25" thickBot="1" x14ac:dyDescent="0.3">
      <c r="A50" s="35" t="s">
        <v>136</v>
      </c>
      <c r="B50" s="31" t="s">
        <v>137</v>
      </c>
      <c r="C50" s="30">
        <v>148</v>
      </c>
      <c r="D50" s="31" t="s">
        <v>105</v>
      </c>
      <c r="E50" s="31" t="s">
        <v>107</v>
      </c>
      <c r="F50" s="30"/>
      <c r="G50" s="32">
        <f>G51</f>
        <v>375</v>
      </c>
      <c r="H50" s="32">
        <f t="shared" ref="H50:M50" si="21">H51</f>
        <v>0</v>
      </c>
      <c r="I50" s="32">
        <f t="shared" si="21"/>
        <v>0</v>
      </c>
      <c r="J50" s="32">
        <f t="shared" si="21"/>
        <v>0</v>
      </c>
      <c r="K50" s="32">
        <f t="shared" si="21"/>
        <v>0</v>
      </c>
      <c r="L50" s="32">
        <f t="shared" si="21"/>
        <v>375</v>
      </c>
      <c r="M50" s="32">
        <f t="shared" si="21"/>
        <v>375</v>
      </c>
    </row>
    <row r="51" spans="1:13" ht="26.25" thickBot="1" x14ac:dyDescent="0.3">
      <c r="A51" s="35" t="s">
        <v>29</v>
      </c>
      <c r="B51" s="31" t="s">
        <v>137</v>
      </c>
      <c r="C51" s="30">
        <v>148</v>
      </c>
      <c r="D51" s="31" t="s">
        <v>105</v>
      </c>
      <c r="E51" s="31" t="s">
        <v>107</v>
      </c>
      <c r="F51" s="30">
        <v>610</v>
      </c>
      <c r="G51" s="32">
        <v>375</v>
      </c>
      <c r="H51" s="32"/>
      <c r="I51" s="32"/>
      <c r="J51" s="32"/>
      <c r="K51" s="32"/>
      <c r="L51" s="32">
        <v>375</v>
      </c>
      <c r="M51" s="32">
        <v>375</v>
      </c>
    </row>
    <row r="52" spans="1:13" ht="77.25" thickBot="1" x14ac:dyDescent="0.3">
      <c r="A52" s="35" t="s">
        <v>136</v>
      </c>
      <c r="B52" s="31" t="s">
        <v>137</v>
      </c>
      <c r="C52" s="30">
        <v>148</v>
      </c>
      <c r="D52" s="31" t="s">
        <v>105</v>
      </c>
      <c r="E52" s="31" t="s">
        <v>112</v>
      </c>
      <c r="F52" s="30"/>
      <c r="G52" s="32">
        <f>G53+G54</f>
        <v>1212.8</v>
      </c>
      <c r="H52" s="105">
        <f t="shared" ref="H52:M52" si="22">H53+H54</f>
        <v>1016.2</v>
      </c>
      <c r="I52" s="105">
        <f t="shared" si="22"/>
        <v>0</v>
      </c>
      <c r="J52" s="105">
        <f t="shared" si="22"/>
        <v>0</v>
      </c>
      <c r="K52" s="105">
        <f t="shared" si="22"/>
        <v>0</v>
      </c>
      <c r="L52" s="105">
        <f t="shared" si="22"/>
        <v>1212.8</v>
      </c>
      <c r="M52" s="105">
        <f t="shared" si="22"/>
        <v>1212.8</v>
      </c>
    </row>
    <row r="53" spans="1:13" ht="39" thickBot="1" x14ac:dyDescent="0.3">
      <c r="A53" s="41" t="s">
        <v>17</v>
      </c>
      <c r="B53" s="30" t="s">
        <v>137</v>
      </c>
      <c r="C53" s="30">
        <v>148</v>
      </c>
      <c r="D53" s="31" t="s">
        <v>105</v>
      </c>
      <c r="E53" s="31" t="s">
        <v>112</v>
      </c>
      <c r="F53" s="30">
        <v>320</v>
      </c>
      <c r="G53" s="32">
        <v>107</v>
      </c>
      <c r="H53" s="32"/>
      <c r="I53" s="32"/>
      <c r="J53" s="32"/>
      <c r="K53" s="32"/>
      <c r="L53" s="32">
        <v>107</v>
      </c>
      <c r="M53" s="32">
        <v>107</v>
      </c>
    </row>
    <row r="54" spans="1:13" ht="26.25" thickBot="1" x14ac:dyDescent="0.3">
      <c r="A54" s="41" t="s">
        <v>26</v>
      </c>
      <c r="B54" s="30" t="s">
        <v>137</v>
      </c>
      <c r="C54" s="30">
        <v>148</v>
      </c>
      <c r="D54" s="31" t="s">
        <v>105</v>
      </c>
      <c r="E54" s="31" t="s">
        <v>112</v>
      </c>
      <c r="F54" s="30">
        <v>610</v>
      </c>
      <c r="G54" s="32">
        <v>1105.8</v>
      </c>
      <c r="H54" s="32">
        <v>1016.2</v>
      </c>
      <c r="I54" s="32"/>
      <c r="J54" s="32"/>
      <c r="K54" s="32"/>
      <c r="L54" s="32">
        <v>1105.8</v>
      </c>
      <c r="M54" s="32">
        <v>1105.8</v>
      </c>
    </row>
    <row r="55" spans="1:13" ht="72.75" customHeight="1" thickBot="1" x14ac:dyDescent="0.3">
      <c r="A55" s="19" t="s">
        <v>565</v>
      </c>
      <c r="B55" s="57" t="s">
        <v>566</v>
      </c>
      <c r="C55" s="124">
        <v>148</v>
      </c>
      <c r="D55" s="125" t="s">
        <v>105</v>
      </c>
      <c r="E55" s="125" t="s">
        <v>112</v>
      </c>
      <c r="F55" s="124"/>
      <c r="G55" s="123">
        <f>G56</f>
        <v>2438.6</v>
      </c>
      <c r="H55" s="123"/>
      <c r="I55" s="123"/>
      <c r="J55" s="123"/>
      <c r="K55" s="123"/>
      <c r="L55" s="123">
        <f>L56</f>
        <v>1634.2</v>
      </c>
      <c r="M55" s="123">
        <f>M56</f>
        <v>5863.8</v>
      </c>
    </row>
    <row r="56" spans="1:13" ht="52.5" customHeight="1" thickBot="1" x14ac:dyDescent="0.3">
      <c r="A56" s="19" t="s">
        <v>565</v>
      </c>
      <c r="B56" s="57" t="s">
        <v>567</v>
      </c>
      <c r="C56" s="124">
        <v>148</v>
      </c>
      <c r="D56" s="125" t="s">
        <v>105</v>
      </c>
      <c r="E56" s="125" t="s">
        <v>112</v>
      </c>
      <c r="F56" s="124"/>
      <c r="G56" s="123">
        <f>G57</f>
        <v>2438.6</v>
      </c>
      <c r="H56" s="123"/>
      <c r="I56" s="123"/>
      <c r="J56" s="123"/>
      <c r="K56" s="123"/>
      <c r="L56" s="123">
        <f>L57</f>
        <v>1634.2</v>
      </c>
      <c r="M56" s="123">
        <f>M57</f>
        <v>5863.8</v>
      </c>
    </row>
    <row r="57" spans="1:13" ht="35.25" customHeight="1" thickBot="1" x14ac:dyDescent="0.3">
      <c r="A57" s="19" t="s">
        <v>26</v>
      </c>
      <c r="B57" s="57" t="s">
        <v>567</v>
      </c>
      <c r="C57" s="124">
        <v>148</v>
      </c>
      <c r="D57" s="125" t="s">
        <v>105</v>
      </c>
      <c r="E57" s="125" t="s">
        <v>112</v>
      </c>
      <c r="F57" s="124">
        <v>610</v>
      </c>
      <c r="G57" s="123">
        <v>2438.6</v>
      </c>
      <c r="H57" s="123"/>
      <c r="I57" s="123"/>
      <c r="J57" s="123"/>
      <c r="K57" s="123"/>
      <c r="L57" s="123">
        <v>1634.2</v>
      </c>
      <c r="M57" s="123">
        <v>5863.8</v>
      </c>
    </row>
    <row r="58" spans="1:13" ht="35.25" customHeight="1" thickBot="1" x14ac:dyDescent="0.3">
      <c r="A58" s="19" t="s">
        <v>568</v>
      </c>
      <c r="B58" s="57" t="s">
        <v>569</v>
      </c>
      <c r="C58" s="124">
        <v>148</v>
      </c>
      <c r="D58" s="125" t="s">
        <v>105</v>
      </c>
      <c r="E58" s="125" t="s">
        <v>112</v>
      </c>
      <c r="F58" s="124"/>
      <c r="G58" s="123">
        <f>G59</f>
        <v>1000.2</v>
      </c>
      <c r="H58" s="123"/>
      <c r="I58" s="123"/>
      <c r="J58" s="123"/>
      <c r="K58" s="123"/>
      <c r="L58" s="123">
        <f>L59</f>
        <v>0</v>
      </c>
      <c r="M58" s="123">
        <f>M59</f>
        <v>0</v>
      </c>
    </row>
    <row r="59" spans="1:13" ht="35.25" customHeight="1" thickBot="1" x14ac:dyDescent="0.3">
      <c r="A59" s="19" t="s">
        <v>568</v>
      </c>
      <c r="B59" s="57" t="s">
        <v>570</v>
      </c>
      <c r="C59" s="124">
        <v>148</v>
      </c>
      <c r="D59" s="125" t="s">
        <v>105</v>
      </c>
      <c r="E59" s="125" t="s">
        <v>112</v>
      </c>
      <c r="F59" s="124"/>
      <c r="G59" s="123">
        <f>G60</f>
        <v>1000.2</v>
      </c>
      <c r="H59" s="123"/>
      <c r="I59" s="123"/>
      <c r="J59" s="123"/>
      <c r="K59" s="123"/>
      <c r="L59" s="123">
        <f>L60</f>
        <v>0</v>
      </c>
      <c r="M59" s="123">
        <f>M60</f>
        <v>0</v>
      </c>
    </row>
    <row r="60" spans="1:13" ht="35.25" customHeight="1" thickBot="1" x14ac:dyDescent="0.3">
      <c r="A60" s="19" t="s">
        <v>26</v>
      </c>
      <c r="B60" s="57" t="s">
        <v>570</v>
      </c>
      <c r="C60" s="124">
        <v>148</v>
      </c>
      <c r="D60" s="125" t="s">
        <v>105</v>
      </c>
      <c r="E60" s="125" t="s">
        <v>112</v>
      </c>
      <c r="F60" s="124">
        <v>610</v>
      </c>
      <c r="G60" s="123">
        <v>1000.2</v>
      </c>
      <c r="H60" s="123"/>
      <c r="I60" s="123"/>
      <c r="J60" s="123"/>
      <c r="K60" s="123"/>
      <c r="L60" s="123">
        <v>0</v>
      </c>
      <c r="M60" s="123">
        <v>0</v>
      </c>
    </row>
    <row r="61" spans="1:13" ht="115.5" thickBot="1" x14ac:dyDescent="0.3">
      <c r="A61" s="41" t="s">
        <v>37</v>
      </c>
      <c r="B61" s="30" t="s">
        <v>132</v>
      </c>
      <c r="C61" s="30">
        <v>148</v>
      </c>
      <c r="D61" s="31">
        <v>10</v>
      </c>
      <c r="E61" s="31" t="s">
        <v>109</v>
      </c>
      <c r="F61" s="30"/>
      <c r="G61" s="32">
        <f>G62+G63</f>
        <v>679.6</v>
      </c>
      <c r="H61" s="105">
        <f t="shared" ref="H61:M61" si="23">H62+H63</f>
        <v>819.1</v>
      </c>
      <c r="I61" s="105">
        <f t="shared" si="23"/>
        <v>819.1</v>
      </c>
      <c r="J61" s="105">
        <f t="shared" si="23"/>
        <v>819.1</v>
      </c>
      <c r="K61" s="105">
        <f t="shared" si="23"/>
        <v>819.1</v>
      </c>
      <c r="L61" s="105">
        <f t="shared" si="23"/>
        <v>679.6</v>
      </c>
      <c r="M61" s="105">
        <f t="shared" si="23"/>
        <v>679.6</v>
      </c>
    </row>
    <row r="62" spans="1:13" ht="51.75" thickBot="1" x14ac:dyDescent="0.3">
      <c r="A62" s="41" t="s">
        <v>12</v>
      </c>
      <c r="B62" s="30" t="s">
        <v>132</v>
      </c>
      <c r="C62" s="30">
        <v>148</v>
      </c>
      <c r="D62" s="31">
        <v>10</v>
      </c>
      <c r="E62" s="31" t="s">
        <v>109</v>
      </c>
      <c r="F62" s="30">
        <v>240</v>
      </c>
      <c r="G62" s="32">
        <v>30</v>
      </c>
      <c r="H62" s="32">
        <v>40</v>
      </c>
      <c r="I62" s="32">
        <v>40</v>
      </c>
      <c r="J62" s="32">
        <v>40</v>
      </c>
      <c r="K62" s="32">
        <v>40</v>
      </c>
      <c r="L62" s="32">
        <v>30</v>
      </c>
      <c r="M62" s="32">
        <v>30</v>
      </c>
    </row>
    <row r="63" spans="1:13" ht="39" thickBot="1" x14ac:dyDescent="0.3">
      <c r="A63" s="41" t="s">
        <v>17</v>
      </c>
      <c r="B63" s="30" t="s">
        <v>132</v>
      </c>
      <c r="C63" s="30">
        <v>148</v>
      </c>
      <c r="D63" s="31">
        <v>10</v>
      </c>
      <c r="E63" s="31" t="s">
        <v>109</v>
      </c>
      <c r="F63" s="30">
        <v>610</v>
      </c>
      <c r="G63" s="32">
        <v>649.6</v>
      </c>
      <c r="H63" s="32">
        <v>779.1</v>
      </c>
      <c r="I63" s="32">
        <v>779.1</v>
      </c>
      <c r="J63" s="32">
        <v>779.1</v>
      </c>
      <c r="K63" s="32">
        <v>779.1</v>
      </c>
      <c r="L63" s="32">
        <v>649.6</v>
      </c>
      <c r="M63" s="32">
        <v>649.6</v>
      </c>
    </row>
    <row r="64" spans="1:13" ht="39" thickBot="1" x14ac:dyDescent="0.3">
      <c r="A64" s="35" t="s">
        <v>360</v>
      </c>
      <c r="B64" s="31" t="s">
        <v>362</v>
      </c>
      <c r="C64" s="30">
        <v>975</v>
      </c>
      <c r="D64" s="31" t="s">
        <v>105</v>
      </c>
      <c r="E64" s="31" t="s">
        <v>113</v>
      </c>
      <c r="F64" s="30"/>
      <c r="G64" s="32">
        <f>G65</f>
        <v>253</v>
      </c>
      <c r="H64" s="101">
        <f t="shared" ref="H64:M65" si="24">H65</f>
        <v>253</v>
      </c>
      <c r="I64" s="101">
        <f t="shared" si="24"/>
        <v>253</v>
      </c>
      <c r="J64" s="101">
        <f t="shared" si="24"/>
        <v>253</v>
      </c>
      <c r="K64" s="101">
        <f t="shared" si="24"/>
        <v>253</v>
      </c>
      <c r="L64" s="101">
        <f t="shared" si="24"/>
        <v>253</v>
      </c>
      <c r="M64" s="101">
        <f t="shared" si="24"/>
        <v>253</v>
      </c>
    </row>
    <row r="65" spans="1:13" ht="77.25" thickBot="1" x14ac:dyDescent="0.3">
      <c r="A65" s="35" t="s">
        <v>361</v>
      </c>
      <c r="B65" s="31" t="s">
        <v>363</v>
      </c>
      <c r="C65" s="100">
        <v>975</v>
      </c>
      <c r="D65" s="31" t="s">
        <v>105</v>
      </c>
      <c r="E65" s="31" t="s">
        <v>113</v>
      </c>
      <c r="F65" s="30"/>
      <c r="G65" s="32">
        <f>G66</f>
        <v>253</v>
      </c>
      <c r="H65" s="101">
        <f t="shared" si="24"/>
        <v>253</v>
      </c>
      <c r="I65" s="101">
        <f t="shared" si="24"/>
        <v>253</v>
      </c>
      <c r="J65" s="101">
        <f t="shared" si="24"/>
        <v>253</v>
      </c>
      <c r="K65" s="101">
        <f t="shared" si="24"/>
        <v>253</v>
      </c>
      <c r="L65" s="101">
        <f t="shared" si="24"/>
        <v>253</v>
      </c>
      <c r="M65" s="101">
        <f t="shared" si="24"/>
        <v>253</v>
      </c>
    </row>
    <row r="66" spans="1:13" ht="58.5" customHeight="1" thickBot="1" x14ac:dyDescent="0.3">
      <c r="A66" s="35" t="s">
        <v>12</v>
      </c>
      <c r="B66" s="31" t="s">
        <v>363</v>
      </c>
      <c r="C66" s="100">
        <v>975</v>
      </c>
      <c r="D66" s="31" t="s">
        <v>105</v>
      </c>
      <c r="E66" s="31" t="s">
        <v>113</v>
      </c>
      <c r="F66" s="30">
        <v>240</v>
      </c>
      <c r="G66" s="32">
        <v>253</v>
      </c>
      <c r="H66" s="105">
        <v>253</v>
      </c>
      <c r="I66" s="105">
        <v>253</v>
      </c>
      <c r="J66" s="105">
        <v>253</v>
      </c>
      <c r="K66" s="105">
        <v>253</v>
      </c>
      <c r="L66" s="105">
        <v>253</v>
      </c>
      <c r="M66" s="105">
        <v>253</v>
      </c>
    </row>
    <row r="67" spans="1:13" ht="39" thickBot="1" x14ac:dyDescent="0.3">
      <c r="A67" s="16" t="s">
        <v>339</v>
      </c>
      <c r="B67" s="9" t="s">
        <v>138</v>
      </c>
      <c r="C67" s="8">
        <v>975</v>
      </c>
      <c r="D67" s="9" t="s">
        <v>105</v>
      </c>
      <c r="E67" s="9" t="s">
        <v>113</v>
      </c>
      <c r="F67" s="8"/>
      <c r="G67" s="10">
        <f>G68</f>
        <v>2213.9</v>
      </c>
      <c r="H67" s="10">
        <f t="shared" ref="H67:M67" si="25">H68</f>
        <v>3137.4</v>
      </c>
      <c r="I67" s="10">
        <f t="shared" si="25"/>
        <v>0</v>
      </c>
      <c r="J67" s="10">
        <f t="shared" si="25"/>
        <v>0</v>
      </c>
      <c r="K67" s="10">
        <f t="shared" si="25"/>
        <v>0</v>
      </c>
      <c r="L67" s="10">
        <f t="shared" si="25"/>
        <v>0</v>
      </c>
      <c r="M67" s="10">
        <f t="shared" si="25"/>
        <v>0</v>
      </c>
    </row>
    <row r="68" spans="1:13" ht="93" customHeight="1" thickBot="1" x14ac:dyDescent="0.3">
      <c r="A68" s="16" t="s">
        <v>546</v>
      </c>
      <c r="B68" s="9" t="s">
        <v>368</v>
      </c>
      <c r="C68" s="8">
        <v>975</v>
      </c>
      <c r="D68" s="9" t="s">
        <v>105</v>
      </c>
      <c r="E68" s="53" t="s">
        <v>113</v>
      </c>
      <c r="F68" s="8"/>
      <c r="G68" s="10">
        <f>G69</f>
        <v>2213.9</v>
      </c>
      <c r="H68" s="22">
        <f t="shared" ref="H68:M68" si="26">H69</f>
        <v>3137.4</v>
      </c>
      <c r="I68" s="22">
        <f t="shared" si="26"/>
        <v>0</v>
      </c>
      <c r="J68" s="22">
        <f t="shared" si="26"/>
        <v>0</v>
      </c>
      <c r="K68" s="22">
        <f t="shared" si="26"/>
        <v>0</v>
      </c>
      <c r="L68" s="22">
        <f t="shared" si="26"/>
        <v>0</v>
      </c>
      <c r="M68" s="22">
        <f t="shared" si="26"/>
        <v>0</v>
      </c>
    </row>
    <row r="69" spans="1:13" ht="26.25" thickBot="1" x14ac:dyDescent="0.3">
      <c r="A69" s="16" t="s">
        <v>29</v>
      </c>
      <c r="B69" s="9" t="s">
        <v>368</v>
      </c>
      <c r="C69" s="8">
        <v>975</v>
      </c>
      <c r="D69" s="9" t="s">
        <v>105</v>
      </c>
      <c r="E69" s="53" t="s">
        <v>113</v>
      </c>
      <c r="F69" s="8">
        <v>240</v>
      </c>
      <c r="G69" s="10">
        <v>2213.9</v>
      </c>
      <c r="H69" s="10">
        <v>3137.4</v>
      </c>
      <c r="I69" s="10"/>
      <c r="J69" s="10"/>
      <c r="K69" s="10"/>
      <c r="L69" s="10">
        <v>0</v>
      </c>
      <c r="M69" s="10">
        <v>0</v>
      </c>
    </row>
    <row r="70" spans="1:13" ht="64.5" thickBot="1" x14ac:dyDescent="0.3">
      <c r="A70" s="19" t="s">
        <v>364</v>
      </c>
      <c r="B70" s="50" t="s">
        <v>366</v>
      </c>
      <c r="C70" s="49">
        <v>148</v>
      </c>
      <c r="D70" s="50" t="s">
        <v>105</v>
      </c>
      <c r="E70" s="53" t="s">
        <v>112</v>
      </c>
      <c r="F70" s="49"/>
      <c r="G70" s="48">
        <f>G71</f>
        <v>469.7</v>
      </c>
      <c r="H70" s="48">
        <f t="shared" ref="H70:M71" si="27">H71</f>
        <v>0</v>
      </c>
      <c r="I70" s="48">
        <f t="shared" si="27"/>
        <v>0</v>
      </c>
      <c r="J70" s="48">
        <f t="shared" si="27"/>
        <v>0</v>
      </c>
      <c r="K70" s="48">
        <f t="shared" si="27"/>
        <v>0</v>
      </c>
      <c r="L70" s="48">
        <f t="shared" si="27"/>
        <v>469.7</v>
      </c>
      <c r="M70" s="48">
        <f t="shared" si="27"/>
        <v>566.1</v>
      </c>
    </row>
    <row r="71" spans="1:13" ht="90" thickBot="1" x14ac:dyDescent="0.3">
      <c r="A71" s="19" t="s">
        <v>365</v>
      </c>
      <c r="B71" s="50" t="s">
        <v>367</v>
      </c>
      <c r="C71" s="49">
        <v>148</v>
      </c>
      <c r="D71" s="50" t="s">
        <v>105</v>
      </c>
      <c r="E71" s="50" t="s">
        <v>112</v>
      </c>
      <c r="F71" s="49"/>
      <c r="G71" s="48">
        <f>G72</f>
        <v>469.7</v>
      </c>
      <c r="H71" s="54">
        <f t="shared" si="27"/>
        <v>0</v>
      </c>
      <c r="I71" s="54">
        <f t="shared" si="27"/>
        <v>0</v>
      </c>
      <c r="J71" s="54">
        <f t="shared" si="27"/>
        <v>0</v>
      </c>
      <c r="K71" s="54">
        <f t="shared" si="27"/>
        <v>0</v>
      </c>
      <c r="L71" s="54">
        <f t="shared" si="27"/>
        <v>469.7</v>
      </c>
      <c r="M71" s="54">
        <f t="shared" si="27"/>
        <v>566.1</v>
      </c>
    </row>
    <row r="72" spans="1:13" ht="26.25" thickBot="1" x14ac:dyDescent="0.3">
      <c r="A72" s="19" t="s">
        <v>26</v>
      </c>
      <c r="B72" s="50" t="s">
        <v>367</v>
      </c>
      <c r="C72" s="49">
        <v>148</v>
      </c>
      <c r="D72" s="50" t="s">
        <v>105</v>
      </c>
      <c r="E72" s="50" t="s">
        <v>112</v>
      </c>
      <c r="F72" s="49">
        <v>610</v>
      </c>
      <c r="G72" s="48">
        <v>469.7</v>
      </c>
      <c r="H72" s="48"/>
      <c r="I72" s="48"/>
      <c r="J72" s="48"/>
      <c r="K72" s="48"/>
      <c r="L72" s="48">
        <v>469.7</v>
      </c>
      <c r="M72" s="48">
        <v>566.1</v>
      </c>
    </row>
    <row r="73" spans="1:13" ht="39" thickBot="1" x14ac:dyDescent="0.3">
      <c r="A73" s="16" t="s">
        <v>382</v>
      </c>
      <c r="B73" s="8" t="s">
        <v>141</v>
      </c>
      <c r="C73" s="8">
        <v>148</v>
      </c>
      <c r="D73" s="9" t="s">
        <v>105</v>
      </c>
      <c r="E73" s="9" t="s">
        <v>109</v>
      </c>
      <c r="F73" s="8"/>
      <c r="G73" s="10">
        <f>G74</f>
        <v>6017.3</v>
      </c>
      <c r="H73" s="54">
        <f t="shared" ref="H73:M73" si="28">H74</f>
        <v>3168.8999999999996</v>
      </c>
      <c r="I73" s="54">
        <f t="shared" si="28"/>
        <v>0</v>
      </c>
      <c r="J73" s="54">
        <f t="shared" si="28"/>
        <v>0</v>
      </c>
      <c r="K73" s="54">
        <f t="shared" si="28"/>
        <v>0</v>
      </c>
      <c r="L73" s="54">
        <f t="shared" si="28"/>
        <v>6092.9</v>
      </c>
      <c r="M73" s="54">
        <f t="shared" si="28"/>
        <v>6289.7</v>
      </c>
    </row>
    <row r="74" spans="1:13" ht="64.5" thickBot="1" x14ac:dyDescent="0.3">
      <c r="A74" s="16" t="s">
        <v>46</v>
      </c>
      <c r="B74" s="8" t="s">
        <v>142</v>
      </c>
      <c r="C74" s="8">
        <v>148</v>
      </c>
      <c r="D74" s="9" t="s">
        <v>105</v>
      </c>
      <c r="E74" s="9" t="s">
        <v>109</v>
      </c>
      <c r="F74" s="8"/>
      <c r="G74" s="10">
        <f t="shared" ref="G74:M74" si="29">G75+G77</f>
        <v>6017.3</v>
      </c>
      <c r="H74" s="54">
        <f t="shared" si="29"/>
        <v>3168.8999999999996</v>
      </c>
      <c r="I74" s="54">
        <f t="shared" si="29"/>
        <v>0</v>
      </c>
      <c r="J74" s="54">
        <f t="shared" si="29"/>
        <v>0</v>
      </c>
      <c r="K74" s="54">
        <f t="shared" si="29"/>
        <v>0</v>
      </c>
      <c r="L74" s="54">
        <f t="shared" si="29"/>
        <v>6092.9</v>
      </c>
      <c r="M74" s="54">
        <f t="shared" si="29"/>
        <v>6289.7</v>
      </c>
    </row>
    <row r="75" spans="1:13" ht="26.25" thickBot="1" x14ac:dyDescent="0.3">
      <c r="A75" s="16" t="s">
        <v>47</v>
      </c>
      <c r="B75" s="8" t="s">
        <v>143</v>
      </c>
      <c r="C75" s="8">
        <v>148</v>
      </c>
      <c r="D75" s="9" t="s">
        <v>105</v>
      </c>
      <c r="E75" s="9" t="s">
        <v>109</v>
      </c>
      <c r="F75" s="8"/>
      <c r="G75" s="10">
        <f>G76</f>
        <v>4012.4</v>
      </c>
      <c r="H75" s="54">
        <f t="shared" ref="H75:L75" si="30">H76</f>
        <v>2214.6999999999998</v>
      </c>
      <c r="I75" s="54">
        <f t="shared" si="30"/>
        <v>0</v>
      </c>
      <c r="J75" s="54">
        <f t="shared" si="30"/>
        <v>0</v>
      </c>
      <c r="K75" s="54">
        <f t="shared" si="30"/>
        <v>0</v>
      </c>
      <c r="L75" s="54">
        <f t="shared" si="30"/>
        <v>3887.6</v>
      </c>
      <c r="M75" s="54">
        <v>3887.6</v>
      </c>
    </row>
    <row r="76" spans="1:13" ht="26.25" thickBot="1" x14ac:dyDescent="0.3">
      <c r="A76" s="16" t="s">
        <v>41</v>
      </c>
      <c r="B76" s="8" t="s">
        <v>143</v>
      </c>
      <c r="C76" s="8">
        <v>148</v>
      </c>
      <c r="D76" s="9" t="s">
        <v>105</v>
      </c>
      <c r="E76" s="9" t="s">
        <v>109</v>
      </c>
      <c r="F76" s="8">
        <v>610</v>
      </c>
      <c r="G76" s="10">
        <v>4012.4</v>
      </c>
      <c r="H76" s="10">
        <v>2214.6999999999998</v>
      </c>
      <c r="I76" s="10"/>
      <c r="J76" s="10"/>
      <c r="K76" s="10"/>
      <c r="L76" s="10">
        <v>3887.6</v>
      </c>
      <c r="M76" s="10">
        <v>3902.4</v>
      </c>
    </row>
    <row r="77" spans="1:13" ht="64.5" thickBot="1" x14ac:dyDescent="0.3">
      <c r="A77" s="16" t="s">
        <v>28</v>
      </c>
      <c r="B77" s="8" t="s">
        <v>144</v>
      </c>
      <c r="C77" s="8">
        <v>148</v>
      </c>
      <c r="D77" s="9" t="s">
        <v>105</v>
      </c>
      <c r="E77" s="9" t="s">
        <v>109</v>
      </c>
      <c r="F77" s="8"/>
      <c r="G77" s="10">
        <f>G78</f>
        <v>2004.9</v>
      </c>
      <c r="H77" s="22">
        <f t="shared" ref="H77:M77" si="31">H78</f>
        <v>954.2</v>
      </c>
      <c r="I77" s="22">
        <f t="shared" si="31"/>
        <v>0</v>
      </c>
      <c r="J77" s="22">
        <f t="shared" si="31"/>
        <v>0</v>
      </c>
      <c r="K77" s="22">
        <f t="shared" si="31"/>
        <v>0</v>
      </c>
      <c r="L77" s="22">
        <f t="shared" si="31"/>
        <v>2205.3000000000002</v>
      </c>
      <c r="M77" s="22">
        <f t="shared" si="31"/>
        <v>2402.1</v>
      </c>
    </row>
    <row r="78" spans="1:13" ht="26.25" thickBot="1" x14ac:dyDescent="0.3">
      <c r="A78" s="16" t="s">
        <v>29</v>
      </c>
      <c r="B78" s="8" t="s">
        <v>144</v>
      </c>
      <c r="C78" s="8">
        <v>148</v>
      </c>
      <c r="D78" s="9" t="s">
        <v>105</v>
      </c>
      <c r="E78" s="9" t="s">
        <v>109</v>
      </c>
      <c r="F78" s="8">
        <v>610</v>
      </c>
      <c r="G78" s="10">
        <v>2004.9</v>
      </c>
      <c r="H78" s="10">
        <v>954.2</v>
      </c>
      <c r="I78" s="10"/>
      <c r="J78" s="10"/>
      <c r="K78" s="10"/>
      <c r="L78" s="10">
        <v>2205.3000000000002</v>
      </c>
      <c r="M78" s="10">
        <v>2402.1</v>
      </c>
    </row>
    <row r="79" spans="1:13" ht="39" thickBot="1" x14ac:dyDescent="0.3">
      <c r="A79" s="16" t="s">
        <v>48</v>
      </c>
      <c r="B79" s="8" t="s">
        <v>145</v>
      </c>
      <c r="C79" s="8"/>
      <c r="D79" s="9"/>
      <c r="E79" s="9"/>
      <c r="F79" s="8"/>
      <c r="G79" s="10">
        <f>G80+G86+G89+G92+G95</f>
        <v>4795.3</v>
      </c>
      <c r="H79" s="54">
        <f t="shared" ref="H79:M79" si="32">H80+H86+H89+H92+H95</f>
        <v>3343.2999999999997</v>
      </c>
      <c r="I79" s="54">
        <f t="shared" si="32"/>
        <v>0</v>
      </c>
      <c r="J79" s="54">
        <f t="shared" si="32"/>
        <v>0</v>
      </c>
      <c r="K79" s="54">
        <f t="shared" si="32"/>
        <v>0</v>
      </c>
      <c r="L79" s="54">
        <f t="shared" si="32"/>
        <v>4422.2</v>
      </c>
      <c r="M79" s="54">
        <f t="shared" si="32"/>
        <v>4398.8</v>
      </c>
    </row>
    <row r="80" spans="1:13" ht="64.5" thickBot="1" x14ac:dyDescent="0.3">
      <c r="A80" s="16" t="s">
        <v>340</v>
      </c>
      <c r="B80" s="8" t="s">
        <v>148</v>
      </c>
      <c r="C80" s="8">
        <v>975</v>
      </c>
      <c r="D80" s="9" t="s">
        <v>105</v>
      </c>
      <c r="E80" s="9" t="s">
        <v>113</v>
      </c>
      <c r="F80" s="8"/>
      <c r="G80" s="10">
        <f>G81+G84</f>
        <v>4169.1000000000004</v>
      </c>
      <c r="H80" s="54">
        <f t="shared" ref="H80:M80" si="33">H81+H84</f>
        <v>2889.1</v>
      </c>
      <c r="I80" s="54">
        <f t="shared" si="33"/>
        <v>0</v>
      </c>
      <c r="J80" s="54">
        <f t="shared" si="33"/>
        <v>0</v>
      </c>
      <c r="K80" s="54">
        <f t="shared" si="33"/>
        <v>0</v>
      </c>
      <c r="L80" s="54">
        <f t="shared" si="33"/>
        <v>3796</v>
      </c>
      <c r="M80" s="54">
        <f t="shared" si="33"/>
        <v>3772.6000000000004</v>
      </c>
    </row>
    <row r="81" spans="1:31" ht="30" customHeight="1" thickBot="1" x14ac:dyDescent="0.3">
      <c r="A81" s="16" t="s">
        <v>6</v>
      </c>
      <c r="B81" s="8" t="s">
        <v>149</v>
      </c>
      <c r="C81" s="8">
        <v>975</v>
      </c>
      <c r="D81" s="9" t="s">
        <v>105</v>
      </c>
      <c r="E81" s="9" t="s">
        <v>113</v>
      </c>
      <c r="F81" s="8"/>
      <c r="G81" s="10">
        <f>G82+G83</f>
        <v>3494.1000000000004</v>
      </c>
      <c r="H81" s="54">
        <f t="shared" ref="H81:M81" si="34">H82+H83</f>
        <v>2240.1</v>
      </c>
      <c r="I81" s="54">
        <f t="shared" si="34"/>
        <v>0</v>
      </c>
      <c r="J81" s="54">
        <f t="shared" si="34"/>
        <v>0</v>
      </c>
      <c r="K81" s="54">
        <f t="shared" si="34"/>
        <v>0</v>
      </c>
      <c r="L81" s="54">
        <f t="shared" si="34"/>
        <v>3121</v>
      </c>
      <c r="M81" s="54">
        <f t="shared" si="34"/>
        <v>3097.6000000000004</v>
      </c>
    </row>
    <row r="82" spans="1:31" ht="39" thickBot="1" x14ac:dyDescent="0.3">
      <c r="A82" s="16" t="s">
        <v>49</v>
      </c>
      <c r="B82" s="8" t="s">
        <v>149</v>
      </c>
      <c r="C82" s="8">
        <v>975</v>
      </c>
      <c r="D82" s="9" t="s">
        <v>105</v>
      </c>
      <c r="E82" s="9" t="s">
        <v>113</v>
      </c>
      <c r="F82" s="8">
        <v>120</v>
      </c>
      <c r="G82" s="10">
        <v>3198.3</v>
      </c>
      <c r="H82" s="10">
        <v>1999.5</v>
      </c>
      <c r="I82" s="10"/>
      <c r="J82" s="10"/>
      <c r="K82" s="10"/>
      <c r="L82" s="10">
        <v>2841.8</v>
      </c>
      <c r="M82" s="10">
        <v>2841.8</v>
      </c>
    </row>
    <row r="83" spans="1:31" ht="51.75" thickBot="1" x14ac:dyDescent="0.3">
      <c r="A83" s="16" t="s">
        <v>12</v>
      </c>
      <c r="B83" s="8" t="s">
        <v>149</v>
      </c>
      <c r="C83" s="8">
        <v>975</v>
      </c>
      <c r="D83" s="9" t="s">
        <v>105</v>
      </c>
      <c r="E83" s="9" t="s">
        <v>113</v>
      </c>
      <c r="F83" s="8">
        <v>240</v>
      </c>
      <c r="G83" s="10">
        <v>295.8</v>
      </c>
      <c r="H83" s="10">
        <v>240.6</v>
      </c>
      <c r="I83" s="10"/>
      <c r="J83" s="10"/>
      <c r="K83" s="10"/>
      <c r="L83" s="10">
        <v>279.2</v>
      </c>
      <c r="M83" s="10">
        <v>255.8</v>
      </c>
    </row>
    <row r="84" spans="1:31" ht="64.5" thickBot="1" x14ac:dyDescent="0.3">
      <c r="A84" s="16" t="s">
        <v>28</v>
      </c>
      <c r="B84" s="8" t="s">
        <v>150</v>
      </c>
      <c r="C84" s="8">
        <v>975</v>
      </c>
      <c r="D84" s="9" t="s">
        <v>105</v>
      </c>
      <c r="E84" s="9" t="s">
        <v>113</v>
      </c>
      <c r="F84" s="8"/>
      <c r="G84" s="10">
        <f>G85</f>
        <v>675</v>
      </c>
      <c r="H84" s="22">
        <f t="shared" ref="H84:M84" si="35">H85</f>
        <v>649</v>
      </c>
      <c r="I84" s="22">
        <f t="shared" si="35"/>
        <v>0</v>
      </c>
      <c r="J84" s="22">
        <f t="shared" si="35"/>
        <v>0</v>
      </c>
      <c r="K84" s="22">
        <f t="shared" si="35"/>
        <v>0</v>
      </c>
      <c r="L84" s="22">
        <f t="shared" si="35"/>
        <v>675</v>
      </c>
      <c r="M84" s="22">
        <f t="shared" si="35"/>
        <v>675</v>
      </c>
    </row>
    <row r="85" spans="1:31" ht="39" thickBot="1" x14ac:dyDescent="0.3">
      <c r="A85" s="16" t="s">
        <v>49</v>
      </c>
      <c r="B85" s="8" t="s">
        <v>150</v>
      </c>
      <c r="C85" s="8">
        <v>975</v>
      </c>
      <c r="D85" s="9" t="s">
        <v>105</v>
      </c>
      <c r="E85" s="9" t="s">
        <v>113</v>
      </c>
      <c r="F85" s="8">
        <v>120</v>
      </c>
      <c r="G85" s="10">
        <v>675</v>
      </c>
      <c r="H85" s="10">
        <v>649</v>
      </c>
      <c r="I85" s="10"/>
      <c r="J85" s="10"/>
      <c r="K85" s="10"/>
      <c r="L85" s="10">
        <v>675</v>
      </c>
      <c r="M85" s="10">
        <v>675</v>
      </c>
    </row>
    <row r="86" spans="1:31" ht="31.5" customHeight="1" thickBot="1" x14ac:dyDescent="0.3">
      <c r="A86" s="16" t="s">
        <v>51</v>
      </c>
      <c r="B86" s="9" t="s">
        <v>134</v>
      </c>
      <c r="C86" s="8">
        <v>148</v>
      </c>
      <c r="D86" s="9" t="s">
        <v>106</v>
      </c>
      <c r="E86" s="9" t="s">
        <v>107</v>
      </c>
      <c r="F86" s="8"/>
      <c r="G86" s="10">
        <f>G87</f>
        <v>172.2</v>
      </c>
      <c r="H86" s="22">
        <f t="shared" ref="H86:M87" si="36">H87</f>
        <v>101</v>
      </c>
      <c r="I86" s="22">
        <f t="shared" si="36"/>
        <v>0</v>
      </c>
      <c r="J86" s="22">
        <f t="shared" si="36"/>
        <v>0</v>
      </c>
      <c r="K86" s="22">
        <f t="shared" si="36"/>
        <v>0</v>
      </c>
      <c r="L86" s="22">
        <f t="shared" si="36"/>
        <v>172.2</v>
      </c>
      <c r="M86" s="22">
        <f t="shared" si="36"/>
        <v>172.2</v>
      </c>
    </row>
    <row r="87" spans="1:31" ht="39" thickBot="1" x14ac:dyDescent="0.3">
      <c r="A87" s="16" t="s">
        <v>343</v>
      </c>
      <c r="B87" s="9" t="s">
        <v>135</v>
      </c>
      <c r="C87" s="8">
        <v>148</v>
      </c>
      <c r="D87" s="57" t="s">
        <v>106</v>
      </c>
      <c r="E87" s="57" t="s">
        <v>107</v>
      </c>
      <c r="F87" s="8"/>
      <c r="G87" s="10">
        <f>G88</f>
        <v>172.2</v>
      </c>
      <c r="H87" s="22">
        <f t="shared" si="36"/>
        <v>101</v>
      </c>
      <c r="I87" s="22">
        <f t="shared" si="36"/>
        <v>0</v>
      </c>
      <c r="J87" s="22">
        <f t="shared" si="36"/>
        <v>0</v>
      </c>
      <c r="K87" s="22">
        <f t="shared" si="36"/>
        <v>0</v>
      </c>
      <c r="L87" s="22">
        <f t="shared" si="36"/>
        <v>172.2</v>
      </c>
      <c r="M87" s="22">
        <f t="shared" si="36"/>
        <v>172.2</v>
      </c>
    </row>
    <row r="88" spans="1:31" ht="26.25" thickBot="1" x14ac:dyDescent="0.3">
      <c r="A88" s="16" t="s">
        <v>35</v>
      </c>
      <c r="B88" s="9" t="s">
        <v>135</v>
      </c>
      <c r="C88" s="8">
        <v>148</v>
      </c>
      <c r="D88" s="57" t="s">
        <v>106</v>
      </c>
      <c r="E88" s="57" t="s">
        <v>107</v>
      </c>
      <c r="F88" s="8">
        <v>610</v>
      </c>
      <c r="G88" s="10">
        <v>172.2</v>
      </c>
      <c r="H88" s="10">
        <v>101</v>
      </c>
      <c r="I88" s="10"/>
      <c r="J88" s="10"/>
      <c r="K88" s="10"/>
      <c r="L88" s="10">
        <v>172.2</v>
      </c>
      <c r="M88" s="10">
        <v>172.2</v>
      </c>
    </row>
    <row r="89" spans="1:31" ht="39" thickBot="1" x14ac:dyDescent="0.3">
      <c r="A89" s="19" t="s">
        <v>50</v>
      </c>
      <c r="B89" s="9" t="s">
        <v>139</v>
      </c>
      <c r="C89" s="8">
        <v>148</v>
      </c>
      <c r="D89" s="9" t="s">
        <v>105</v>
      </c>
      <c r="E89" s="9" t="s">
        <v>112</v>
      </c>
      <c r="F89" s="8"/>
      <c r="G89" s="10">
        <f>G90</f>
        <v>101</v>
      </c>
      <c r="H89" s="10">
        <f t="shared" ref="H89:M90" si="37">H90</f>
        <v>105.2</v>
      </c>
      <c r="I89" s="10">
        <f t="shared" si="37"/>
        <v>0</v>
      </c>
      <c r="J89" s="10">
        <f t="shared" si="37"/>
        <v>0</v>
      </c>
      <c r="K89" s="10">
        <f t="shared" si="37"/>
        <v>0</v>
      </c>
      <c r="L89" s="10">
        <f t="shared" si="37"/>
        <v>101</v>
      </c>
      <c r="M89" s="10">
        <f t="shared" si="37"/>
        <v>101</v>
      </c>
    </row>
    <row r="90" spans="1:31" ht="51.75" thickBot="1" x14ac:dyDescent="0.3">
      <c r="A90" s="19" t="s">
        <v>344</v>
      </c>
      <c r="B90" s="9" t="s">
        <v>140</v>
      </c>
      <c r="C90" s="8">
        <v>148</v>
      </c>
      <c r="D90" s="57" t="s">
        <v>105</v>
      </c>
      <c r="E90" s="57" t="s">
        <v>112</v>
      </c>
      <c r="F90" s="8"/>
      <c r="G90" s="10">
        <f>G91</f>
        <v>101</v>
      </c>
      <c r="H90" s="10">
        <f t="shared" si="37"/>
        <v>105.2</v>
      </c>
      <c r="I90" s="10">
        <f t="shared" si="37"/>
        <v>0</v>
      </c>
      <c r="J90" s="10">
        <f t="shared" si="37"/>
        <v>0</v>
      </c>
      <c r="K90" s="10">
        <f t="shared" si="37"/>
        <v>0</v>
      </c>
      <c r="L90" s="10">
        <f t="shared" si="37"/>
        <v>101</v>
      </c>
      <c r="M90" s="10">
        <f t="shared" si="37"/>
        <v>101</v>
      </c>
    </row>
    <row r="91" spans="1:31" ht="26.25" thickBot="1" x14ac:dyDescent="0.3">
      <c r="A91" s="19" t="s">
        <v>26</v>
      </c>
      <c r="B91" s="9" t="s">
        <v>140</v>
      </c>
      <c r="C91" s="8">
        <v>148</v>
      </c>
      <c r="D91" s="57" t="s">
        <v>105</v>
      </c>
      <c r="E91" s="57" t="s">
        <v>112</v>
      </c>
      <c r="F91" s="8">
        <v>610</v>
      </c>
      <c r="G91" s="10">
        <v>101</v>
      </c>
      <c r="H91" s="10">
        <v>105.2</v>
      </c>
      <c r="I91" s="10"/>
      <c r="J91" s="10"/>
      <c r="K91" s="10"/>
      <c r="L91" s="10">
        <v>101</v>
      </c>
      <c r="M91" s="10">
        <v>101</v>
      </c>
    </row>
    <row r="92" spans="1:31" ht="26.25" thickBot="1" x14ac:dyDescent="0.3">
      <c r="A92" s="16" t="s">
        <v>341</v>
      </c>
      <c r="B92" s="8" t="s">
        <v>146</v>
      </c>
      <c r="C92" s="8">
        <v>148</v>
      </c>
      <c r="D92" s="9" t="s">
        <v>105</v>
      </c>
      <c r="E92" s="9" t="s">
        <v>105</v>
      </c>
      <c r="F92" s="8"/>
      <c r="G92" s="10">
        <f>G93</f>
        <v>253</v>
      </c>
      <c r="H92" s="54">
        <f t="shared" ref="H92:M93" si="38">H93</f>
        <v>248</v>
      </c>
      <c r="I92" s="54">
        <f t="shared" si="38"/>
        <v>0</v>
      </c>
      <c r="J92" s="54">
        <f t="shared" si="38"/>
        <v>0</v>
      </c>
      <c r="K92" s="54">
        <f t="shared" si="38"/>
        <v>0</v>
      </c>
      <c r="L92" s="54">
        <f t="shared" si="38"/>
        <v>253</v>
      </c>
      <c r="M92" s="54">
        <f t="shared" si="38"/>
        <v>253</v>
      </c>
    </row>
    <row r="93" spans="1:31" ht="39" thickBot="1" x14ac:dyDescent="0.3">
      <c r="A93" s="16" t="s">
        <v>342</v>
      </c>
      <c r="B93" s="8" t="s">
        <v>147</v>
      </c>
      <c r="C93" s="8">
        <v>148</v>
      </c>
      <c r="D93" s="9" t="s">
        <v>105</v>
      </c>
      <c r="E93" s="9" t="s">
        <v>105</v>
      </c>
      <c r="F93" s="8"/>
      <c r="G93" s="10">
        <f>G94</f>
        <v>253</v>
      </c>
      <c r="H93" s="54">
        <f t="shared" si="38"/>
        <v>248</v>
      </c>
      <c r="I93" s="54">
        <f t="shared" si="38"/>
        <v>0</v>
      </c>
      <c r="J93" s="54">
        <f t="shared" si="38"/>
        <v>0</v>
      </c>
      <c r="K93" s="54">
        <f t="shared" si="38"/>
        <v>0</v>
      </c>
      <c r="L93" s="54">
        <f t="shared" si="38"/>
        <v>253</v>
      </c>
      <c r="M93" s="54">
        <f t="shared" si="38"/>
        <v>253</v>
      </c>
      <c r="W93" s="63"/>
      <c r="X93" s="64"/>
      <c r="Y93" s="64"/>
      <c r="Z93" s="65"/>
      <c r="AA93" s="64"/>
      <c r="AB93" s="66"/>
      <c r="AC93" s="66"/>
      <c r="AD93" s="66"/>
      <c r="AE93" s="66"/>
    </row>
    <row r="94" spans="1:31" ht="26.25" thickBot="1" x14ac:dyDescent="0.3">
      <c r="A94" s="16" t="s">
        <v>35</v>
      </c>
      <c r="B94" s="8" t="s">
        <v>147</v>
      </c>
      <c r="C94" s="8">
        <v>148</v>
      </c>
      <c r="D94" s="9" t="s">
        <v>105</v>
      </c>
      <c r="E94" s="9" t="s">
        <v>105</v>
      </c>
      <c r="F94" s="8">
        <v>610</v>
      </c>
      <c r="G94" s="10">
        <v>253</v>
      </c>
      <c r="H94" s="10">
        <v>248</v>
      </c>
      <c r="I94" s="10"/>
      <c r="J94" s="10"/>
      <c r="K94" s="10"/>
      <c r="L94" s="10">
        <v>253</v>
      </c>
      <c r="M94" s="10">
        <v>253</v>
      </c>
      <c r="W94" s="63"/>
      <c r="X94" s="64"/>
      <c r="Y94" s="64"/>
      <c r="Z94" s="65"/>
      <c r="AA94" s="64"/>
      <c r="AB94" s="66"/>
      <c r="AC94" s="66"/>
      <c r="AD94" s="66"/>
      <c r="AE94" s="66"/>
    </row>
    <row r="95" spans="1:31" ht="39" thickBot="1" x14ac:dyDescent="0.3">
      <c r="A95" s="56" t="s">
        <v>503</v>
      </c>
      <c r="B95" s="55" t="s">
        <v>502</v>
      </c>
      <c r="C95" s="55">
        <v>148</v>
      </c>
      <c r="D95" s="57" t="s">
        <v>105</v>
      </c>
      <c r="E95" s="57" t="s">
        <v>105</v>
      </c>
      <c r="F95" s="55"/>
      <c r="G95" s="54">
        <f>G96</f>
        <v>100</v>
      </c>
      <c r="H95" s="54">
        <f t="shared" ref="H95:M96" si="39">H96</f>
        <v>0</v>
      </c>
      <c r="I95" s="54">
        <f t="shared" si="39"/>
        <v>0</v>
      </c>
      <c r="J95" s="54">
        <f t="shared" si="39"/>
        <v>0</v>
      </c>
      <c r="K95" s="54">
        <f t="shared" si="39"/>
        <v>0</v>
      </c>
      <c r="L95" s="54">
        <f t="shared" si="39"/>
        <v>100</v>
      </c>
      <c r="M95" s="54">
        <f t="shared" si="39"/>
        <v>100</v>
      </c>
      <c r="W95" s="63"/>
      <c r="X95" s="64"/>
      <c r="Y95" s="64"/>
      <c r="Z95" s="65"/>
      <c r="AA95" s="64"/>
      <c r="AB95" s="66"/>
      <c r="AC95" s="66"/>
      <c r="AD95" s="66"/>
      <c r="AE95" s="66"/>
    </row>
    <row r="96" spans="1:31" ht="26.25" thickBot="1" x14ac:dyDescent="0.3">
      <c r="A96" s="56" t="s">
        <v>500</v>
      </c>
      <c r="B96" s="55" t="s">
        <v>501</v>
      </c>
      <c r="C96" s="55">
        <v>148</v>
      </c>
      <c r="D96" s="57" t="s">
        <v>105</v>
      </c>
      <c r="E96" s="57" t="s">
        <v>105</v>
      </c>
      <c r="F96" s="55"/>
      <c r="G96" s="54">
        <f>G97</f>
        <v>100</v>
      </c>
      <c r="H96" s="54">
        <f t="shared" si="39"/>
        <v>0</v>
      </c>
      <c r="I96" s="54">
        <f t="shared" si="39"/>
        <v>0</v>
      </c>
      <c r="J96" s="54">
        <f t="shared" si="39"/>
        <v>0</v>
      </c>
      <c r="K96" s="54">
        <f t="shared" si="39"/>
        <v>0</v>
      </c>
      <c r="L96" s="54">
        <f t="shared" si="39"/>
        <v>100</v>
      </c>
      <c r="M96" s="54">
        <f t="shared" si="39"/>
        <v>100</v>
      </c>
      <c r="W96" s="63"/>
      <c r="X96" s="64"/>
      <c r="Y96" s="64"/>
      <c r="Z96" s="65"/>
      <c r="AA96" s="64"/>
      <c r="AB96" s="66"/>
      <c r="AC96" s="66"/>
      <c r="AD96" s="66"/>
      <c r="AE96" s="66"/>
    </row>
    <row r="97" spans="1:31" ht="51.75" thickBot="1" x14ac:dyDescent="0.3">
      <c r="A97" s="56" t="s">
        <v>4</v>
      </c>
      <c r="B97" s="55" t="s">
        <v>501</v>
      </c>
      <c r="C97" s="55">
        <v>148</v>
      </c>
      <c r="D97" s="57" t="s">
        <v>105</v>
      </c>
      <c r="E97" s="57" t="s">
        <v>105</v>
      </c>
      <c r="F97" s="55">
        <v>240</v>
      </c>
      <c r="G97" s="54">
        <v>100</v>
      </c>
      <c r="H97" s="54"/>
      <c r="I97" s="54"/>
      <c r="J97" s="54"/>
      <c r="K97" s="54"/>
      <c r="L97" s="54">
        <v>100</v>
      </c>
      <c r="M97" s="54">
        <v>100</v>
      </c>
      <c r="W97" s="63"/>
      <c r="X97" s="64"/>
      <c r="Y97" s="64"/>
      <c r="Z97" s="65"/>
      <c r="AA97" s="64"/>
      <c r="AB97" s="66"/>
      <c r="AC97" s="66"/>
      <c r="AD97" s="66"/>
      <c r="AE97" s="66"/>
    </row>
    <row r="98" spans="1:31" ht="93" customHeight="1" thickBot="1" x14ac:dyDescent="0.3">
      <c r="A98" s="15" t="s">
        <v>152</v>
      </c>
      <c r="B98" s="5" t="s">
        <v>151</v>
      </c>
      <c r="C98" s="8"/>
      <c r="D98" s="6"/>
      <c r="E98" s="6"/>
      <c r="F98" s="5"/>
      <c r="G98" s="7">
        <f>G99+G104+G107</f>
        <v>2129.1</v>
      </c>
      <c r="H98" s="7">
        <f t="shared" ref="H98:M98" si="40">H99+H104+H107</f>
        <v>0</v>
      </c>
      <c r="I98" s="7">
        <f t="shared" si="40"/>
        <v>0</v>
      </c>
      <c r="J98" s="7">
        <f t="shared" si="40"/>
        <v>0</v>
      </c>
      <c r="K98" s="7">
        <f t="shared" si="40"/>
        <v>76.7</v>
      </c>
      <c r="L98" s="7">
        <f t="shared" si="40"/>
        <v>1046.9000000000001</v>
      </c>
      <c r="M98" s="7">
        <f t="shared" si="40"/>
        <v>1046.9000000000001</v>
      </c>
      <c r="W98" s="63"/>
      <c r="X98" s="64"/>
      <c r="Y98" s="64"/>
      <c r="Z98" s="65"/>
      <c r="AA98" s="64"/>
      <c r="AB98" s="66"/>
      <c r="AC98" s="66"/>
      <c r="AD98" s="66"/>
      <c r="AE98" s="66"/>
    </row>
    <row r="99" spans="1:31" ht="58.5" customHeight="1" thickBot="1" x14ac:dyDescent="0.3">
      <c r="A99" s="16" t="s">
        <v>385</v>
      </c>
      <c r="B99" s="8" t="s">
        <v>153</v>
      </c>
      <c r="C99" s="8">
        <v>148</v>
      </c>
      <c r="D99" s="9" t="s">
        <v>106</v>
      </c>
      <c r="E99" s="9">
        <v>12</v>
      </c>
      <c r="F99" s="5"/>
      <c r="G99" s="10">
        <f>G100+G102</f>
        <v>1099.4000000000001</v>
      </c>
      <c r="H99" s="54">
        <f t="shared" ref="H99:M99" si="41">H100+H102</f>
        <v>0</v>
      </c>
      <c r="I99" s="54">
        <f t="shared" si="41"/>
        <v>0</v>
      </c>
      <c r="J99" s="54">
        <f t="shared" si="41"/>
        <v>0</v>
      </c>
      <c r="K99" s="54">
        <f t="shared" si="41"/>
        <v>0</v>
      </c>
      <c r="L99" s="54">
        <f t="shared" si="41"/>
        <v>967.1</v>
      </c>
      <c r="M99" s="54">
        <f t="shared" si="41"/>
        <v>967.1</v>
      </c>
    </row>
    <row r="100" spans="1:31" ht="64.5" thickBot="1" x14ac:dyDescent="0.3">
      <c r="A100" s="16" t="s">
        <v>386</v>
      </c>
      <c r="B100" s="8" t="s">
        <v>154</v>
      </c>
      <c r="C100" s="8">
        <v>148</v>
      </c>
      <c r="D100" s="9" t="s">
        <v>106</v>
      </c>
      <c r="E100" s="9">
        <v>12</v>
      </c>
      <c r="F100" s="5"/>
      <c r="G100" s="10">
        <f>G101</f>
        <v>757.3</v>
      </c>
      <c r="H100" s="10">
        <f t="shared" ref="H100:M100" si="42">H101</f>
        <v>0</v>
      </c>
      <c r="I100" s="10">
        <f t="shared" si="42"/>
        <v>0</v>
      </c>
      <c r="J100" s="10">
        <f t="shared" si="42"/>
        <v>0</v>
      </c>
      <c r="K100" s="10">
        <f t="shared" si="42"/>
        <v>0</v>
      </c>
      <c r="L100" s="10">
        <f t="shared" si="42"/>
        <v>642.1</v>
      </c>
      <c r="M100" s="10">
        <f t="shared" si="42"/>
        <v>642.1</v>
      </c>
    </row>
    <row r="101" spans="1:31" ht="64.5" thickBot="1" x14ac:dyDescent="0.3">
      <c r="A101" s="16" t="s">
        <v>571</v>
      </c>
      <c r="B101" s="8" t="s">
        <v>154</v>
      </c>
      <c r="C101" s="8">
        <v>148</v>
      </c>
      <c r="D101" s="9" t="s">
        <v>106</v>
      </c>
      <c r="E101" s="9">
        <v>12</v>
      </c>
      <c r="F101" s="8">
        <v>810</v>
      </c>
      <c r="G101" s="10">
        <v>757.3</v>
      </c>
      <c r="H101" s="10"/>
      <c r="I101" s="10"/>
      <c r="J101" s="10"/>
      <c r="K101" s="10"/>
      <c r="L101" s="10">
        <v>642.1</v>
      </c>
      <c r="M101" s="10">
        <v>642.1</v>
      </c>
    </row>
    <row r="102" spans="1:31" ht="64.5" thickBot="1" x14ac:dyDescent="0.3">
      <c r="A102" s="19" t="s">
        <v>572</v>
      </c>
      <c r="B102" s="57" t="s">
        <v>573</v>
      </c>
      <c r="C102" s="55">
        <v>148</v>
      </c>
      <c r="D102" s="57" t="s">
        <v>106</v>
      </c>
      <c r="E102" s="57">
        <v>12</v>
      </c>
      <c r="F102" s="55"/>
      <c r="G102" s="54">
        <f>G103</f>
        <v>342.1</v>
      </c>
      <c r="H102" s="54"/>
      <c r="I102" s="54"/>
      <c r="J102" s="54"/>
      <c r="K102" s="54"/>
      <c r="L102" s="54">
        <f>L103</f>
        <v>325</v>
      </c>
      <c r="M102" s="54">
        <f>M103</f>
        <v>325</v>
      </c>
    </row>
    <row r="103" spans="1:31" ht="64.5" thickBot="1" x14ac:dyDescent="0.3">
      <c r="A103" s="19" t="s">
        <v>571</v>
      </c>
      <c r="B103" s="57" t="s">
        <v>573</v>
      </c>
      <c r="C103" s="55">
        <v>148</v>
      </c>
      <c r="D103" s="57" t="s">
        <v>106</v>
      </c>
      <c r="E103" s="57">
        <v>12</v>
      </c>
      <c r="F103" s="55">
        <v>810</v>
      </c>
      <c r="G103" s="54">
        <v>342.1</v>
      </c>
      <c r="H103" s="54"/>
      <c r="I103" s="54"/>
      <c r="J103" s="54"/>
      <c r="K103" s="54"/>
      <c r="L103" s="54">
        <v>325</v>
      </c>
      <c r="M103" s="54">
        <v>325</v>
      </c>
    </row>
    <row r="104" spans="1:31" ht="70.5" customHeight="1" thickBot="1" x14ac:dyDescent="0.3">
      <c r="A104" s="16" t="s">
        <v>391</v>
      </c>
      <c r="B104" s="8" t="s">
        <v>159</v>
      </c>
      <c r="C104" s="8">
        <v>148</v>
      </c>
      <c r="D104" s="9" t="s">
        <v>106</v>
      </c>
      <c r="E104" s="9">
        <v>12</v>
      </c>
      <c r="F104" s="8"/>
      <c r="G104" s="10">
        <f>G105</f>
        <v>20</v>
      </c>
      <c r="H104" s="10">
        <f t="shared" ref="H104:M104" si="43">H105</f>
        <v>0</v>
      </c>
      <c r="I104" s="10">
        <f t="shared" si="43"/>
        <v>0</v>
      </c>
      <c r="J104" s="10">
        <f t="shared" si="43"/>
        <v>0</v>
      </c>
      <c r="K104" s="10">
        <f t="shared" si="43"/>
        <v>20</v>
      </c>
      <c r="L104" s="10">
        <f t="shared" si="43"/>
        <v>20</v>
      </c>
      <c r="M104" s="10">
        <f t="shared" si="43"/>
        <v>20</v>
      </c>
    </row>
    <row r="105" spans="1:31" ht="155.25" customHeight="1" thickBot="1" x14ac:dyDescent="0.3">
      <c r="A105" s="16" t="s">
        <v>387</v>
      </c>
      <c r="B105" s="8" t="s">
        <v>155</v>
      </c>
      <c r="C105" s="8">
        <v>148</v>
      </c>
      <c r="D105" s="9" t="s">
        <v>106</v>
      </c>
      <c r="E105" s="9">
        <v>12</v>
      </c>
      <c r="F105" s="8"/>
      <c r="G105" s="10">
        <f>G106</f>
        <v>20</v>
      </c>
      <c r="H105" s="10">
        <f t="shared" ref="H105:M105" si="44">H106</f>
        <v>0</v>
      </c>
      <c r="I105" s="10">
        <f t="shared" si="44"/>
        <v>0</v>
      </c>
      <c r="J105" s="10">
        <f t="shared" si="44"/>
        <v>0</v>
      </c>
      <c r="K105" s="10">
        <f t="shared" si="44"/>
        <v>20</v>
      </c>
      <c r="L105" s="10">
        <f t="shared" si="44"/>
        <v>20</v>
      </c>
      <c r="M105" s="10">
        <f t="shared" si="44"/>
        <v>20</v>
      </c>
    </row>
    <row r="106" spans="1:31" ht="51.75" thickBot="1" x14ac:dyDescent="0.3">
      <c r="A106" s="16" t="s">
        <v>3</v>
      </c>
      <c r="B106" s="8" t="s">
        <v>156</v>
      </c>
      <c r="C106" s="8">
        <v>148</v>
      </c>
      <c r="D106" s="9" t="s">
        <v>106</v>
      </c>
      <c r="E106" s="9">
        <v>12</v>
      </c>
      <c r="F106" s="8">
        <v>240</v>
      </c>
      <c r="G106" s="10">
        <v>20</v>
      </c>
      <c r="H106" s="10"/>
      <c r="I106" s="10"/>
      <c r="J106" s="10"/>
      <c r="K106" s="10">
        <v>20</v>
      </c>
      <c r="L106" s="10">
        <v>20</v>
      </c>
      <c r="M106" s="10">
        <v>20</v>
      </c>
    </row>
    <row r="107" spans="1:31" ht="53.25" customHeight="1" thickBot="1" x14ac:dyDescent="0.3">
      <c r="A107" s="17" t="s">
        <v>388</v>
      </c>
      <c r="B107" s="8" t="s">
        <v>157</v>
      </c>
      <c r="C107" s="8">
        <v>148</v>
      </c>
      <c r="D107" s="9" t="s">
        <v>106</v>
      </c>
      <c r="E107" s="9">
        <v>12</v>
      </c>
      <c r="F107" s="8"/>
      <c r="G107" s="10">
        <f>G108+G110</f>
        <v>1009.6999999999999</v>
      </c>
      <c r="H107" s="10">
        <f t="shared" ref="H107:M107" si="45">H108+H110</f>
        <v>0</v>
      </c>
      <c r="I107" s="10">
        <f t="shared" si="45"/>
        <v>0</v>
      </c>
      <c r="J107" s="10">
        <f t="shared" si="45"/>
        <v>0</v>
      </c>
      <c r="K107" s="10">
        <f t="shared" si="45"/>
        <v>56.7</v>
      </c>
      <c r="L107" s="10">
        <f t="shared" si="45"/>
        <v>59.8</v>
      </c>
      <c r="M107" s="10">
        <f t="shared" si="45"/>
        <v>59.8</v>
      </c>
    </row>
    <row r="108" spans="1:31" ht="170.45" customHeight="1" thickBot="1" x14ac:dyDescent="0.3">
      <c r="A108" s="17" t="s">
        <v>389</v>
      </c>
      <c r="B108" s="8" t="s">
        <v>158</v>
      </c>
      <c r="C108" s="8">
        <v>148</v>
      </c>
      <c r="D108" s="9" t="s">
        <v>106</v>
      </c>
      <c r="E108" s="9">
        <v>12</v>
      </c>
      <c r="F108" s="8"/>
      <c r="G108" s="10">
        <f>G109</f>
        <v>986.9</v>
      </c>
      <c r="H108" s="10">
        <f t="shared" ref="H108:M108" si="46">H109</f>
        <v>0</v>
      </c>
      <c r="I108" s="10">
        <f t="shared" si="46"/>
        <v>0</v>
      </c>
      <c r="J108" s="10">
        <f t="shared" si="46"/>
        <v>0</v>
      </c>
      <c r="K108" s="10">
        <f t="shared" si="46"/>
        <v>37</v>
      </c>
      <c r="L108" s="10">
        <f t="shared" si="46"/>
        <v>37</v>
      </c>
      <c r="M108" s="10">
        <f t="shared" si="46"/>
        <v>37</v>
      </c>
    </row>
    <row r="109" spans="1:31" ht="51.75" thickBot="1" x14ac:dyDescent="0.3">
      <c r="A109" s="16" t="s">
        <v>3</v>
      </c>
      <c r="B109" s="8" t="s">
        <v>158</v>
      </c>
      <c r="C109" s="8">
        <v>148</v>
      </c>
      <c r="D109" s="9" t="s">
        <v>106</v>
      </c>
      <c r="E109" s="9">
        <v>12</v>
      </c>
      <c r="F109" s="8">
        <v>240</v>
      </c>
      <c r="G109" s="10">
        <v>986.9</v>
      </c>
      <c r="H109" s="10"/>
      <c r="I109" s="10"/>
      <c r="J109" s="10"/>
      <c r="K109" s="10">
        <v>37</v>
      </c>
      <c r="L109" s="10">
        <v>37</v>
      </c>
      <c r="M109" s="10">
        <v>37</v>
      </c>
    </row>
    <row r="110" spans="1:31" ht="207" customHeight="1" thickBot="1" x14ac:dyDescent="0.3">
      <c r="A110" s="16" t="s">
        <v>390</v>
      </c>
      <c r="B110" s="8" t="s">
        <v>160</v>
      </c>
      <c r="C110" s="8">
        <v>148</v>
      </c>
      <c r="D110" s="9" t="s">
        <v>106</v>
      </c>
      <c r="E110" s="9">
        <v>12</v>
      </c>
      <c r="F110" s="8"/>
      <c r="G110" s="10">
        <f>G111</f>
        <v>22.8</v>
      </c>
      <c r="H110" s="10">
        <f t="shared" ref="H110:M110" si="47">H111</f>
        <v>0</v>
      </c>
      <c r="I110" s="10">
        <f t="shared" si="47"/>
        <v>0</v>
      </c>
      <c r="J110" s="10">
        <f t="shared" si="47"/>
        <v>0</v>
      </c>
      <c r="K110" s="10">
        <f t="shared" si="47"/>
        <v>19.7</v>
      </c>
      <c r="L110" s="10">
        <f t="shared" si="47"/>
        <v>22.8</v>
      </c>
      <c r="M110" s="10">
        <f t="shared" si="47"/>
        <v>22.8</v>
      </c>
    </row>
    <row r="111" spans="1:31" ht="51.75" thickBot="1" x14ac:dyDescent="0.3">
      <c r="A111" s="16" t="s">
        <v>3</v>
      </c>
      <c r="B111" s="8" t="s">
        <v>161</v>
      </c>
      <c r="C111" s="8">
        <v>148</v>
      </c>
      <c r="D111" s="9" t="s">
        <v>106</v>
      </c>
      <c r="E111" s="9">
        <v>12</v>
      </c>
      <c r="F111" s="8">
        <v>240</v>
      </c>
      <c r="G111" s="10">
        <v>22.8</v>
      </c>
      <c r="H111" s="10"/>
      <c r="I111" s="10"/>
      <c r="J111" s="10"/>
      <c r="K111" s="10">
        <v>19.7</v>
      </c>
      <c r="L111" s="10">
        <v>22.8</v>
      </c>
      <c r="M111" s="10">
        <v>22.8</v>
      </c>
    </row>
    <row r="112" spans="1:31" ht="78" customHeight="1" thickBot="1" x14ac:dyDescent="0.3">
      <c r="A112" s="15" t="s">
        <v>163</v>
      </c>
      <c r="B112" s="5" t="s">
        <v>162</v>
      </c>
      <c r="C112" s="5"/>
      <c r="D112" s="11"/>
      <c r="E112" s="11"/>
      <c r="F112" s="5"/>
      <c r="G112" s="7">
        <f>G113+G134+G172+G176+G184+G192</f>
        <v>69276.499999999985</v>
      </c>
      <c r="H112" s="7">
        <f t="shared" ref="H112:M112" si="48">H113+H134+H172+H176+H184+H192</f>
        <v>17112</v>
      </c>
      <c r="I112" s="7">
        <f t="shared" si="48"/>
        <v>6005.3</v>
      </c>
      <c r="J112" s="7">
        <f t="shared" si="48"/>
        <v>6350.7</v>
      </c>
      <c r="K112" s="7">
        <f t="shared" si="48"/>
        <v>28799.3</v>
      </c>
      <c r="L112" s="7">
        <f t="shared" si="48"/>
        <v>59009.399999999994</v>
      </c>
      <c r="M112" s="7">
        <f t="shared" si="48"/>
        <v>58729.799999999996</v>
      </c>
    </row>
    <row r="113" spans="1:13" ht="64.5" thickBot="1" x14ac:dyDescent="0.3">
      <c r="A113" s="23" t="s">
        <v>5</v>
      </c>
      <c r="B113" s="13" t="s">
        <v>164</v>
      </c>
      <c r="C113" s="8">
        <v>148</v>
      </c>
      <c r="D113" s="9" t="s">
        <v>107</v>
      </c>
      <c r="E113" s="9" t="s">
        <v>359</v>
      </c>
      <c r="F113" s="8"/>
      <c r="G113" s="10">
        <f>G114+G129</f>
        <v>2117</v>
      </c>
      <c r="H113" s="54">
        <f t="shared" ref="H113:M113" si="49">H114+H129</f>
        <v>0</v>
      </c>
      <c r="I113" s="54">
        <f t="shared" si="49"/>
        <v>0</v>
      </c>
      <c r="J113" s="54">
        <f t="shared" si="49"/>
        <v>345.4</v>
      </c>
      <c r="K113" s="54">
        <f t="shared" si="49"/>
        <v>1731.9</v>
      </c>
      <c r="L113" s="54">
        <f t="shared" si="49"/>
        <v>1657.1000000000004</v>
      </c>
      <c r="M113" s="54">
        <f t="shared" si="49"/>
        <v>1480.7</v>
      </c>
    </row>
    <row r="114" spans="1:13" ht="90" thickBot="1" x14ac:dyDescent="0.3">
      <c r="A114" s="23" t="s">
        <v>394</v>
      </c>
      <c r="B114" s="13" t="s">
        <v>165</v>
      </c>
      <c r="C114" s="12">
        <v>148</v>
      </c>
      <c r="D114" s="9" t="s">
        <v>107</v>
      </c>
      <c r="E114" s="9" t="s">
        <v>359</v>
      </c>
      <c r="F114" s="8"/>
      <c r="G114" s="10">
        <f t="shared" ref="G114:M114" si="50">G115+G121+G123+G125+G127</f>
        <v>1988.0000000000002</v>
      </c>
      <c r="H114" s="54">
        <f t="shared" si="50"/>
        <v>0</v>
      </c>
      <c r="I114" s="54">
        <f t="shared" si="50"/>
        <v>0</v>
      </c>
      <c r="J114" s="54">
        <f t="shared" si="50"/>
        <v>345.4</v>
      </c>
      <c r="K114" s="54">
        <f t="shared" si="50"/>
        <v>1731.9</v>
      </c>
      <c r="L114" s="54">
        <f t="shared" si="50"/>
        <v>1528.1000000000004</v>
      </c>
      <c r="M114" s="54">
        <f t="shared" si="50"/>
        <v>1351.7</v>
      </c>
    </row>
    <row r="115" spans="1:13" ht="57.75" customHeight="1" thickBot="1" x14ac:dyDescent="0.3">
      <c r="A115" s="23" t="s">
        <v>395</v>
      </c>
      <c r="B115" s="13" t="s">
        <v>166</v>
      </c>
      <c r="C115" s="12">
        <v>148</v>
      </c>
      <c r="D115" s="9" t="s">
        <v>107</v>
      </c>
      <c r="E115" s="9" t="s">
        <v>359</v>
      </c>
      <c r="F115" s="8"/>
      <c r="G115" s="10">
        <f>G118+G116</f>
        <v>1666.2000000000003</v>
      </c>
      <c r="H115" s="54">
        <f t="shared" ref="H115:M115" si="51">H118+H116</f>
        <v>0</v>
      </c>
      <c r="I115" s="54">
        <f t="shared" si="51"/>
        <v>0</v>
      </c>
      <c r="J115" s="54">
        <f t="shared" si="51"/>
        <v>0</v>
      </c>
      <c r="K115" s="54">
        <f t="shared" si="51"/>
        <v>1595.2</v>
      </c>
      <c r="L115" s="54">
        <f t="shared" si="51"/>
        <v>1206.2000000000003</v>
      </c>
      <c r="M115" s="54">
        <f t="shared" si="51"/>
        <v>1029.8</v>
      </c>
    </row>
    <row r="116" spans="1:13" ht="80.25" customHeight="1" thickBot="1" x14ac:dyDescent="0.3">
      <c r="A116" s="23" t="s">
        <v>393</v>
      </c>
      <c r="B116" s="57" t="s">
        <v>166</v>
      </c>
      <c r="C116" s="55">
        <v>332</v>
      </c>
      <c r="D116" s="57" t="s">
        <v>107</v>
      </c>
      <c r="E116" s="57" t="s">
        <v>109</v>
      </c>
      <c r="F116" s="55"/>
      <c r="G116" s="54">
        <f>G117</f>
        <v>123.4</v>
      </c>
      <c r="H116" s="54">
        <f t="shared" ref="H116:M116" si="52">H117</f>
        <v>0</v>
      </c>
      <c r="I116" s="54">
        <f t="shared" si="52"/>
        <v>0</v>
      </c>
      <c r="J116" s="54">
        <f t="shared" si="52"/>
        <v>0</v>
      </c>
      <c r="K116" s="54">
        <f t="shared" si="52"/>
        <v>0</v>
      </c>
      <c r="L116" s="54">
        <f t="shared" si="52"/>
        <v>123.4</v>
      </c>
      <c r="M116" s="54">
        <f t="shared" si="52"/>
        <v>123.4</v>
      </c>
    </row>
    <row r="117" spans="1:13" ht="55.5" customHeight="1" thickBot="1" x14ac:dyDescent="0.3">
      <c r="A117" s="23" t="s">
        <v>4</v>
      </c>
      <c r="B117" s="57" t="s">
        <v>166</v>
      </c>
      <c r="C117" s="55">
        <v>332</v>
      </c>
      <c r="D117" s="57" t="s">
        <v>107</v>
      </c>
      <c r="E117" s="57" t="s">
        <v>109</v>
      </c>
      <c r="F117" s="55">
        <v>240</v>
      </c>
      <c r="G117" s="54">
        <v>123.4</v>
      </c>
      <c r="H117" s="54"/>
      <c r="I117" s="54"/>
      <c r="J117" s="54"/>
      <c r="K117" s="54"/>
      <c r="L117" s="54">
        <v>123.4</v>
      </c>
      <c r="M117" s="54">
        <v>123.4</v>
      </c>
    </row>
    <row r="118" spans="1:13" ht="64.5" customHeight="1" thickBot="1" x14ac:dyDescent="0.3">
      <c r="A118" s="23" t="s">
        <v>392</v>
      </c>
      <c r="B118" s="57" t="s">
        <v>166</v>
      </c>
      <c r="C118" s="55">
        <v>148</v>
      </c>
      <c r="D118" s="57" t="s">
        <v>107</v>
      </c>
      <c r="E118" s="57" t="s">
        <v>106</v>
      </c>
      <c r="F118" s="55"/>
      <c r="G118" s="54">
        <f>G119+G120</f>
        <v>1542.8000000000002</v>
      </c>
      <c r="H118" s="54">
        <f t="shared" ref="H118:M118" si="53">H119+H120</f>
        <v>0</v>
      </c>
      <c r="I118" s="54">
        <f t="shared" si="53"/>
        <v>0</v>
      </c>
      <c r="J118" s="54">
        <f t="shared" si="53"/>
        <v>0</v>
      </c>
      <c r="K118" s="54">
        <f t="shared" si="53"/>
        <v>1595.2</v>
      </c>
      <c r="L118" s="54">
        <f t="shared" si="53"/>
        <v>1082.8000000000002</v>
      </c>
      <c r="M118" s="54">
        <f t="shared" si="53"/>
        <v>906.4</v>
      </c>
    </row>
    <row r="119" spans="1:13" ht="51.75" thickBot="1" x14ac:dyDescent="0.3">
      <c r="A119" s="23" t="s">
        <v>4</v>
      </c>
      <c r="B119" s="13" t="s">
        <v>166</v>
      </c>
      <c r="C119" s="12">
        <v>148</v>
      </c>
      <c r="D119" s="9" t="s">
        <v>107</v>
      </c>
      <c r="E119" s="9" t="s">
        <v>106</v>
      </c>
      <c r="F119" s="8">
        <v>240</v>
      </c>
      <c r="G119" s="10">
        <v>1406.4</v>
      </c>
      <c r="H119" s="10"/>
      <c r="I119" s="10"/>
      <c r="J119" s="10"/>
      <c r="K119" s="10">
        <v>1558.2</v>
      </c>
      <c r="L119" s="10">
        <v>1046.4000000000001</v>
      </c>
      <c r="M119" s="10">
        <v>870</v>
      </c>
    </row>
    <row r="120" spans="1:13" ht="26.25" thickBot="1" x14ac:dyDescent="0.3">
      <c r="A120" s="23" t="s">
        <v>7</v>
      </c>
      <c r="B120" s="13" t="s">
        <v>166</v>
      </c>
      <c r="C120" s="12">
        <v>148</v>
      </c>
      <c r="D120" s="9" t="s">
        <v>107</v>
      </c>
      <c r="E120" s="9" t="s">
        <v>106</v>
      </c>
      <c r="F120" s="8">
        <v>850</v>
      </c>
      <c r="G120" s="10">
        <v>136.4</v>
      </c>
      <c r="H120" s="10"/>
      <c r="I120" s="10"/>
      <c r="J120" s="10"/>
      <c r="K120" s="10">
        <v>37</v>
      </c>
      <c r="L120" s="10">
        <v>36.4</v>
      </c>
      <c r="M120" s="10">
        <v>36.4</v>
      </c>
    </row>
    <row r="121" spans="1:13" s="33" customFormat="1" ht="153.75" thickBot="1" x14ac:dyDescent="0.3">
      <c r="A121" s="35" t="s">
        <v>167</v>
      </c>
      <c r="B121" s="30" t="s">
        <v>168</v>
      </c>
      <c r="C121" s="30">
        <v>148</v>
      </c>
      <c r="D121" s="31" t="s">
        <v>107</v>
      </c>
      <c r="E121" s="31" t="s">
        <v>106</v>
      </c>
      <c r="F121" s="30"/>
      <c r="G121" s="32">
        <f>G122</f>
        <v>211.6</v>
      </c>
      <c r="H121" s="105">
        <f t="shared" ref="H121:M121" si="54">H122</f>
        <v>0</v>
      </c>
      <c r="I121" s="105">
        <f t="shared" si="54"/>
        <v>0</v>
      </c>
      <c r="J121" s="105">
        <f t="shared" si="54"/>
        <v>198.7</v>
      </c>
      <c r="K121" s="105">
        <f t="shared" si="54"/>
        <v>0</v>
      </c>
      <c r="L121" s="105">
        <f t="shared" si="54"/>
        <v>211.7</v>
      </c>
      <c r="M121" s="105">
        <f t="shared" si="54"/>
        <v>211.7</v>
      </c>
    </row>
    <row r="122" spans="1:13" s="33" customFormat="1" ht="51.75" thickBot="1" x14ac:dyDescent="0.3">
      <c r="A122" s="67" t="s">
        <v>4</v>
      </c>
      <c r="B122" s="30" t="s">
        <v>168</v>
      </c>
      <c r="C122" s="30">
        <v>148</v>
      </c>
      <c r="D122" s="31" t="s">
        <v>107</v>
      </c>
      <c r="E122" s="31" t="s">
        <v>106</v>
      </c>
      <c r="F122" s="30">
        <v>240</v>
      </c>
      <c r="G122" s="32">
        <v>211.6</v>
      </c>
      <c r="H122" s="32"/>
      <c r="I122" s="32"/>
      <c r="J122" s="32">
        <v>198.7</v>
      </c>
      <c r="K122" s="32"/>
      <c r="L122" s="32">
        <v>211.7</v>
      </c>
      <c r="M122" s="32">
        <v>211.7</v>
      </c>
    </row>
    <row r="123" spans="1:13" s="33" customFormat="1" ht="153.75" thickBot="1" x14ac:dyDescent="0.3">
      <c r="A123" s="35" t="s">
        <v>8</v>
      </c>
      <c r="B123" s="30" t="s">
        <v>169</v>
      </c>
      <c r="C123" s="30">
        <v>148</v>
      </c>
      <c r="D123" s="31" t="s">
        <v>107</v>
      </c>
      <c r="E123" s="31" t="s">
        <v>106</v>
      </c>
      <c r="F123" s="30"/>
      <c r="G123" s="32">
        <f>G124</f>
        <v>56</v>
      </c>
      <c r="H123" s="32">
        <f t="shared" ref="H123:M123" si="55">H124</f>
        <v>0</v>
      </c>
      <c r="I123" s="32">
        <f t="shared" si="55"/>
        <v>0</v>
      </c>
      <c r="J123" s="32">
        <f t="shared" si="55"/>
        <v>142</v>
      </c>
      <c r="K123" s="32">
        <f t="shared" si="55"/>
        <v>0</v>
      </c>
      <c r="L123" s="32">
        <f t="shared" si="55"/>
        <v>56</v>
      </c>
      <c r="M123" s="32">
        <f t="shared" si="55"/>
        <v>56</v>
      </c>
    </row>
    <row r="124" spans="1:13" s="33" customFormat="1" ht="51.75" thickBot="1" x14ac:dyDescent="0.3">
      <c r="A124" s="41" t="s">
        <v>4</v>
      </c>
      <c r="B124" s="30" t="s">
        <v>169</v>
      </c>
      <c r="C124" s="30">
        <v>148</v>
      </c>
      <c r="D124" s="31" t="s">
        <v>107</v>
      </c>
      <c r="E124" s="31" t="s">
        <v>106</v>
      </c>
      <c r="F124" s="30">
        <v>240</v>
      </c>
      <c r="G124" s="32">
        <v>56</v>
      </c>
      <c r="H124" s="32"/>
      <c r="I124" s="32"/>
      <c r="J124" s="32">
        <v>142</v>
      </c>
      <c r="K124" s="32"/>
      <c r="L124" s="32">
        <v>56</v>
      </c>
      <c r="M124" s="32">
        <v>56</v>
      </c>
    </row>
    <row r="125" spans="1:13" s="33" customFormat="1" ht="166.5" thickBot="1" x14ac:dyDescent="0.3">
      <c r="A125" s="68" t="s">
        <v>171</v>
      </c>
      <c r="B125" s="30" t="s">
        <v>170</v>
      </c>
      <c r="C125" s="30">
        <v>148</v>
      </c>
      <c r="D125" s="31" t="s">
        <v>107</v>
      </c>
      <c r="E125" s="31" t="s">
        <v>106</v>
      </c>
      <c r="F125" s="30"/>
      <c r="G125" s="32">
        <f>G126</f>
        <v>4.5</v>
      </c>
      <c r="H125" s="32">
        <f t="shared" ref="H125:M125" si="56">H126</f>
        <v>0</v>
      </c>
      <c r="I125" s="32">
        <f t="shared" si="56"/>
        <v>0</v>
      </c>
      <c r="J125" s="32">
        <f t="shared" si="56"/>
        <v>4.7</v>
      </c>
      <c r="K125" s="32">
        <f t="shared" si="56"/>
        <v>0</v>
      </c>
      <c r="L125" s="32">
        <f t="shared" si="56"/>
        <v>4.5</v>
      </c>
      <c r="M125" s="32">
        <f t="shared" si="56"/>
        <v>4.5</v>
      </c>
    </row>
    <row r="126" spans="1:13" s="33" customFormat="1" ht="51.75" thickBot="1" x14ac:dyDescent="0.3">
      <c r="A126" s="41" t="s">
        <v>4</v>
      </c>
      <c r="B126" s="30" t="s">
        <v>170</v>
      </c>
      <c r="C126" s="30">
        <v>148</v>
      </c>
      <c r="D126" s="31" t="s">
        <v>107</v>
      </c>
      <c r="E126" s="31" t="s">
        <v>106</v>
      </c>
      <c r="F126" s="30">
        <v>240</v>
      </c>
      <c r="G126" s="32">
        <v>4.5</v>
      </c>
      <c r="H126" s="32"/>
      <c r="I126" s="32"/>
      <c r="J126" s="32">
        <v>4.7</v>
      </c>
      <c r="K126" s="32"/>
      <c r="L126" s="32">
        <v>4.5</v>
      </c>
      <c r="M126" s="32">
        <v>4.5</v>
      </c>
    </row>
    <row r="127" spans="1:13" s="33" customFormat="1" ht="234.75" customHeight="1" thickBot="1" x14ac:dyDescent="0.3">
      <c r="A127" s="69" t="s">
        <v>9</v>
      </c>
      <c r="B127" s="30" t="s">
        <v>172</v>
      </c>
      <c r="C127" s="30">
        <v>148</v>
      </c>
      <c r="D127" s="31" t="s">
        <v>107</v>
      </c>
      <c r="E127" s="31" t="s">
        <v>106</v>
      </c>
      <c r="F127" s="30"/>
      <c r="G127" s="32">
        <f>G128</f>
        <v>49.7</v>
      </c>
      <c r="H127" s="105">
        <f t="shared" ref="H127:M127" si="57">H128</f>
        <v>0</v>
      </c>
      <c r="I127" s="105">
        <f t="shared" si="57"/>
        <v>0</v>
      </c>
      <c r="J127" s="105">
        <f t="shared" si="57"/>
        <v>0</v>
      </c>
      <c r="K127" s="105">
        <f t="shared" si="57"/>
        <v>136.69999999999999</v>
      </c>
      <c r="L127" s="105">
        <f t="shared" si="57"/>
        <v>49.7</v>
      </c>
      <c r="M127" s="105">
        <f t="shared" si="57"/>
        <v>49.7</v>
      </c>
    </row>
    <row r="128" spans="1:13" s="33" customFormat="1" ht="51.75" thickBot="1" x14ac:dyDescent="0.3">
      <c r="A128" s="41" t="s">
        <v>4</v>
      </c>
      <c r="B128" s="30" t="s">
        <v>172</v>
      </c>
      <c r="C128" s="30">
        <v>148</v>
      </c>
      <c r="D128" s="31" t="s">
        <v>107</v>
      </c>
      <c r="E128" s="31" t="s">
        <v>106</v>
      </c>
      <c r="F128" s="30">
        <v>240</v>
      </c>
      <c r="G128" s="32">
        <v>49.7</v>
      </c>
      <c r="H128" s="32"/>
      <c r="I128" s="32"/>
      <c r="J128" s="32"/>
      <c r="K128" s="32">
        <v>136.69999999999999</v>
      </c>
      <c r="L128" s="32">
        <v>49.7</v>
      </c>
      <c r="M128" s="32">
        <v>49.7</v>
      </c>
    </row>
    <row r="129" spans="1:31" ht="26.25" thickBot="1" x14ac:dyDescent="0.3">
      <c r="A129" s="41" t="s">
        <v>504</v>
      </c>
      <c r="B129" s="55" t="s">
        <v>484</v>
      </c>
      <c r="C129" s="55">
        <v>148</v>
      </c>
      <c r="D129" s="57"/>
      <c r="E129" s="57"/>
      <c r="F129" s="55"/>
      <c r="G129" s="54">
        <f>G130+G132</f>
        <v>129</v>
      </c>
      <c r="H129" s="54">
        <f t="shared" ref="H129:M129" si="58">H130+H132</f>
        <v>0</v>
      </c>
      <c r="I129" s="54">
        <f t="shared" si="58"/>
        <v>0</v>
      </c>
      <c r="J129" s="54">
        <f t="shared" si="58"/>
        <v>0</v>
      </c>
      <c r="K129" s="54">
        <f t="shared" si="58"/>
        <v>0</v>
      </c>
      <c r="L129" s="54">
        <f t="shared" si="58"/>
        <v>129</v>
      </c>
      <c r="M129" s="54">
        <f t="shared" si="58"/>
        <v>129</v>
      </c>
    </row>
    <row r="130" spans="1:31" ht="39" thickBot="1" x14ac:dyDescent="0.3">
      <c r="A130" s="56" t="s">
        <v>488</v>
      </c>
      <c r="B130" s="55" t="s">
        <v>486</v>
      </c>
      <c r="C130" s="55">
        <v>148</v>
      </c>
      <c r="D130" s="57" t="s">
        <v>107</v>
      </c>
      <c r="E130" s="57" t="s">
        <v>369</v>
      </c>
      <c r="F130" s="55"/>
      <c r="G130" s="54">
        <f>G131</f>
        <v>120</v>
      </c>
      <c r="H130" s="54">
        <f t="shared" ref="H130:L130" si="59">H131</f>
        <v>0</v>
      </c>
      <c r="I130" s="54">
        <f t="shared" si="59"/>
        <v>0</v>
      </c>
      <c r="J130" s="54">
        <f t="shared" si="59"/>
        <v>0</v>
      </c>
      <c r="K130" s="54">
        <f t="shared" si="59"/>
        <v>0</v>
      </c>
      <c r="L130" s="54">
        <f t="shared" si="59"/>
        <v>120</v>
      </c>
      <c r="M130" s="54">
        <f>M131</f>
        <v>120</v>
      </c>
    </row>
    <row r="131" spans="1:31" ht="26.25" thickBot="1" x14ac:dyDescent="0.3">
      <c r="A131" s="56" t="s">
        <v>7</v>
      </c>
      <c r="B131" s="55" t="s">
        <v>486</v>
      </c>
      <c r="C131" s="55">
        <v>148</v>
      </c>
      <c r="D131" s="57" t="s">
        <v>107</v>
      </c>
      <c r="E131" s="57" t="s">
        <v>369</v>
      </c>
      <c r="F131" s="55">
        <v>850</v>
      </c>
      <c r="G131" s="54">
        <v>120</v>
      </c>
      <c r="H131" s="54"/>
      <c r="I131" s="54"/>
      <c r="J131" s="54"/>
      <c r="K131" s="54"/>
      <c r="L131" s="54">
        <v>120</v>
      </c>
      <c r="M131" s="54">
        <v>120</v>
      </c>
    </row>
    <row r="132" spans="1:31" ht="64.5" thickBot="1" x14ac:dyDescent="0.3">
      <c r="A132" s="41" t="s">
        <v>485</v>
      </c>
      <c r="B132" s="30" t="s">
        <v>487</v>
      </c>
      <c r="C132" s="30">
        <v>148</v>
      </c>
      <c r="D132" s="31" t="s">
        <v>113</v>
      </c>
      <c r="E132" s="31" t="s">
        <v>113</v>
      </c>
      <c r="F132" s="30"/>
      <c r="G132" s="32">
        <f>G133</f>
        <v>9</v>
      </c>
      <c r="H132" s="32">
        <f t="shared" ref="H132:M132" si="60">H133</f>
        <v>0</v>
      </c>
      <c r="I132" s="32">
        <f t="shared" si="60"/>
        <v>0</v>
      </c>
      <c r="J132" s="32">
        <f t="shared" si="60"/>
        <v>0</v>
      </c>
      <c r="K132" s="32">
        <f t="shared" si="60"/>
        <v>0</v>
      </c>
      <c r="L132" s="32">
        <f t="shared" si="60"/>
        <v>9</v>
      </c>
      <c r="M132" s="32">
        <f t="shared" si="60"/>
        <v>9</v>
      </c>
    </row>
    <row r="133" spans="1:31" ht="26.25" thickBot="1" x14ac:dyDescent="0.3">
      <c r="A133" s="56" t="s">
        <v>7</v>
      </c>
      <c r="B133" s="55" t="s">
        <v>487</v>
      </c>
      <c r="C133" s="55">
        <v>148</v>
      </c>
      <c r="D133" s="57" t="s">
        <v>113</v>
      </c>
      <c r="E133" s="57" t="s">
        <v>113</v>
      </c>
      <c r="F133" s="55">
        <v>850</v>
      </c>
      <c r="G133" s="54">
        <v>9</v>
      </c>
      <c r="H133" s="54"/>
      <c r="I133" s="54"/>
      <c r="J133" s="54"/>
      <c r="K133" s="54"/>
      <c r="L133" s="54">
        <v>9</v>
      </c>
      <c r="M133" s="54">
        <v>9</v>
      </c>
    </row>
    <row r="134" spans="1:31" ht="51.75" thickBot="1" x14ac:dyDescent="0.3">
      <c r="A134" s="16" t="s">
        <v>174</v>
      </c>
      <c r="B134" s="8" t="s">
        <v>173</v>
      </c>
      <c r="C134" s="12">
        <v>148</v>
      </c>
      <c r="D134" s="21" t="s">
        <v>107</v>
      </c>
      <c r="E134" s="21" t="s">
        <v>359</v>
      </c>
      <c r="F134" s="8"/>
      <c r="G134" s="10">
        <f t="shared" ref="G134:M134" si="61">G135+G162</f>
        <v>41959.6</v>
      </c>
      <c r="H134" s="54">
        <f t="shared" si="61"/>
        <v>8446.7000000000007</v>
      </c>
      <c r="I134" s="54">
        <f t="shared" si="61"/>
        <v>6005.3</v>
      </c>
      <c r="J134" s="54">
        <f t="shared" si="61"/>
        <v>6005.3</v>
      </c>
      <c r="K134" s="54">
        <f t="shared" si="61"/>
        <v>27067.399999999998</v>
      </c>
      <c r="L134" s="54">
        <f t="shared" si="61"/>
        <v>34204.399999999994</v>
      </c>
      <c r="M134" s="54">
        <f t="shared" si="61"/>
        <v>34204.399999999994</v>
      </c>
    </row>
    <row r="135" spans="1:31" ht="98.45" customHeight="1" thickBot="1" x14ac:dyDescent="0.3">
      <c r="A135" s="23" t="s">
        <v>358</v>
      </c>
      <c r="B135" s="13" t="s">
        <v>175</v>
      </c>
      <c r="C135" s="12">
        <v>148</v>
      </c>
      <c r="D135" s="9" t="s">
        <v>107</v>
      </c>
      <c r="E135" s="9" t="s">
        <v>359</v>
      </c>
      <c r="F135" s="8"/>
      <c r="G135" s="32">
        <f>G136+G143+G150+G152+G154+G156+G158+G160</f>
        <v>34603.699999999997</v>
      </c>
      <c r="H135" s="105">
        <f t="shared" ref="H135:M135" si="62">H136+H143+H150+H152+H154+H156+H158+H160</f>
        <v>7111.2000000000007</v>
      </c>
      <c r="I135" s="105">
        <f t="shared" si="62"/>
        <v>6005.3</v>
      </c>
      <c r="J135" s="105">
        <f t="shared" si="62"/>
        <v>6005.3</v>
      </c>
      <c r="K135" s="105">
        <f t="shared" si="62"/>
        <v>27067.399999999998</v>
      </c>
      <c r="L135" s="105">
        <f t="shared" si="62"/>
        <v>32565.199999999997</v>
      </c>
      <c r="M135" s="105">
        <f t="shared" si="62"/>
        <v>32565.199999999997</v>
      </c>
    </row>
    <row r="136" spans="1:31" ht="45.6" customHeight="1" thickBot="1" x14ac:dyDescent="0.3">
      <c r="A136" s="23" t="s">
        <v>396</v>
      </c>
      <c r="B136" s="31" t="s">
        <v>177</v>
      </c>
      <c r="C136" s="30">
        <v>148</v>
      </c>
      <c r="D136" s="31" t="s">
        <v>107</v>
      </c>
      <c r="E136" s="31" t="s">
        <v>359</v>
      </c>
      <c r="F136" s="55"/>
      <c r="G136" s="32">
        <f>G137+G141+G139</f>
        <v>23871.3</v>
      </c>
      <c r="H136" s="105">
        <f t="shared" ref="H136:M136" si="63">H137+H141+H139</f>
        <v>2287.3000000000002</v>
      </c>
      <c r="I136" s="105">
        <f t="shared" si="63"/>
        <v>2287.3000000000002</v>
      </c>
      <c r="J136" s="105">
        <f t="shared" si="63"/>
        <v>2287.3000000000002</v>
      </c>
      <c r="K136" s="105">
        <f t="shared" si="63"/>
        <v>17868.599999999999</v>
      </c>
      <c r="L136" s="105">
        <f t="shared" si="63"/>
        <v>21832.799999999999</v>
      </c>
      <c r="M136" s="105">
        <f t="shared" si="63"/>
        <v>21832.799999999999</v>
      </c>
    </row>
    <row r="137" spans="1:31" ht="42.75" customHeight="1" thickBot="1" x14ac:dyDescent="0.3">
      <c r="A137" s="67" t="s">
        <v>474</v>
      </c>
      <c r="B137" s="31" t="s">
        <v>177</v>
      </c>
      <c r="C137" s="30">
        <v>148</v>
      </c>
      <c r="D137" s="31" t="s">
        <v>107</v>
      </c>
      <c r="E137" s="31" t="s">
        <v>112</v>
      </c>
      <c r="F137" s="30"/>
      <c r="G137" s="32">
        <f>G138</f>
        <v>1756.5</v>
      </c>
      <c r="H137" s="32">
        <f t="shared" ref="H137:M137" si="64">H138</f>
        <v>1567.3</v>
      </c>
      <c r="I137" s="32">
        <f t="shared" si="64"/>
        <v>1567.3</v>
      </c>
      <c r="J137" s="32">
        <f t="shared" si="64"/>
        <v>1567.3</v>
      </c>
      <c r="K137" s="32">
        <f t="shared" si="64"/>
        <v>1567.3</v>
      </c>
      <c r="L137" s="32">
        <f t="shared" si="64"/>
        <v>1626.3</v>
      </c>
      <c r="M137" s="32">
        <f t="shared" si="64"/>
        <v>1626.3</v>
      </c>
    </row>
    <row r="138" spans="1:31" ht="41.25" customHeight="1" thickBot="1" x14ac:dyDescent="0.3">
      <c r="A138" s="67" t="s">
        <v>10</v>
      </c>
      <c r="B138" s="31" t="s">
        <v>177</v>
      </c>
      <c r="C138" s="30">
        <v>148</v>
      </c>
      <c r="D138" s="31" t="s">
        <v>107</v>
      </c>
      <c r="E138" s="31" t="s">
        <v>112</v>
      </c>
      <c r="F138" s="30">
        <v>120</v>
      </c>
      <c r="G138" s="32">
        <v>1756.5</v>
      </c>
      <c r="H138" s="32">
        <v>1567.3</v>
      </c>
      <c r="I138" s="32">
        <v>1567.3</v>
      </c>
      <c r="J138" s="32">
        <v>1567.3</v>
      </c>
      <c r="K138" s="32">
        <v>1567.3</v>
      </c>
      <c r="L138" s="32">
        <v>1626.3</v>
      </c>
      <c r="M138" s="106">
        <v>1626.3</v>
      </c>
    </row>
    <row r="139" spans="1:31" ht="45.6" customHeight="1" thickBot="1" x14ac:dyDescent="0.3">
      <c r="A139" s="67" t="s">
        <v>475</v>
      </c>
      <c r="B139" s="31" t="s">
        <v>177</v>
      </c>
      <c r="C139" s="30">
        <v>332</v>
      </c>
      <c r="D139" s="31" t="s">
        <v>107</v>
      </c>
      <c r="E139" s="31" t="s">
        <v>109</v>
      </c>
      <c r="F139" s="30"/>
      <c r="G139" s="32">
        <f>G140</f>
        <v>658.7</v>
      </c>
      <c r="H139" s="32">
        <f t="shared" ref="H139:M139" si="65">H140</f>
        <v>720</v>
      </c>
      <c r="I139" s="32">
        <f t="shared" si="65"/>
        <v>720</v>
      </c>
      <c r="J139" s="32">
        <f t="shared" si="65"/>
        <v>720</v>
      </c>
      <c r="K139" s="32">
        <f t="shared" si="65"/>
        <v>720</v>
      </c>
      <c r="L139" s="32">
        <f t="shared" si="65"/>
        <v>658.7</v>
      </c>
      <c r="M139" s="32">
        <f t="shared" si="65"/>
        <v>658.7</v>
      </c>
    </row>
    <row r="140" spans="1:31" ht="41.25" customHeight="1" thickBot="1" x14ac:dyDescent="0.3">
      <c r="A140" s="67" t="s">
        <v>10</v>
      </c>
      <c r="B140" s="31" t="s">
        <v>177</v>
      </c>
      <c r="C140" s="30">
        <v>332</v>
      </c>
      <c r="D140" s="31" t="s">
        <v>107</v>
      </c>
      <c r="E140" s="31" t="s">
        <v>109</v>
      </c>
      <c r="F140" s="30">
        <v>120</v>
      </c>
      <c r="G140" s="32">
        <v>658.7</v>
      </c>
      <c r="H140" s="32">
        <v>720</v>
      </c>
      <c r="I140" s="32">
        <v>720</v>
      </c>
      <c r="J140" s="32">
        <v>720</v>
      </c>
      <c r="K140" s="32">
        <v>720</v>
      </c>
      <c r="L140" s="32">
        <v>658.7</v>
      </c>
      <c r="M140" s="32">
        <v>658.7</v>
      </c>
    </row>
    <row r="141" spans="1:31" ht="65.25" customHeight="1" thickBot="1" x14ac:dyDescent="0.3">
      <c r="A141" s="23" t="s">
        <v>392</v>
      </c>
      <c r="B141" s="13" t="s">
        <v>176</v>
      </c>
      <c r="C141" s="12">
        <v>148</v>
      </c>
      <c r="D141" s="9" t="s">
        <v>107</v>
      </c>
      <c r="E141" s="9" t="s">
        <v>106</v>
      </c>
      <c r="F141" s="8"/>
      <c r="G141" s="10">
        <f>G142</f>
        <v>21456.1</v>
      </c>
      <c r="H141" s="54">
        <f t="shared" ref="H141:M141" si="66">H142</f>
        <v>0</v>
      </c>
      <c r="I141" s="54">
        <f t="shared" si="66"/>
        <v>0</v>
      </c>
      <c r="J141" s="54">
        <f t="shared" si="66"/>
        <v>0</v>
      </c>
      <c r="K141" s="54">
        <f t="shared" si="66"/>
        <v>15581.3</v>
      </c>
      <c r="L141" s="54">
        <f t="shared" si="66"/>
        <v>19547.8</v>
      </c>
      <c r="M141" s="54">
        <f t="shared" si="66"/>
        <v>19547.8</v>
      </c>
    </row>
    <row r="142" spans="1:31" ht="39" thickBot="1" x14ac:dyDescent="0.3">
      <c r="A142" s="23" t="s">
        <v>10</v>
      </c>
      <c r="B142" s="13" t="s">
        <v>177</v>
      </c>
      <c r="C142" s="12">
        <v>148</v>
      </c>
      <c r="D142" s="9" t="s">
        <v>107</v>
      </c>
      <c r="E142" s="9" t="s">
        <v>106</v>
      </c>
      <c r="F142" s="8">
        <v>120</v>
      </c>
      <c r="G142" s="32">
        <v>21456.1</v>
      </c>
      <c r="H142" s="32"/>
      <c r="I142" s="32"/>
      <c r="J142" s="32"/>
      <c r="K142" s="32">
        <v>15581.3</v>
      </c>
      <c r="L142" s="32">
        <v>19547.8</v>
      </c>
      <c r="M142" s="105">
        <v>19547.8</v>
      </c>
    </row>
    <row r="143" spans="1:31" ht="64.5" thickBot="1" x14ac:dyDescent="0.3">
      <c r="A143" s="23" t="s">
        <v>28</v>
      </c>
      <c r="B143" s="31" t="s">
        <v>178</v>
      </c>
      <c r="C143" s="30">
        <v>148</v>
      </c>
      <c r="D143" s="31" t="s">
        <v>107</v>
      </c>
      <c r="E143" s="31" t="s">
        <v>359</v>
      </c>
      <c r="F143" s="55"/>
      <c r="G143" s="54">
        <f>G144+G148+G146</f>
        <v>6169.7000000000007</v>
      </c>
      <c r="H143" s="54">
        <f t="shared" ref="H143:M143" si="67">H144+H148+H146</f>
        <v>469.70000000000005</v>
      </c>
      <c r="I143" s="54">
        <f t="shared" si="67"/>
        <v>469.70000000000005</v>
      </c>
      <c r="J143" s="54">
        <f t="shared" si="67"/>
        <v>469.70000000000005</v>
      </c>
      <c r="K143" s="54">
        <f t="shared" si="67"/>
        <v>5950.5000000000009</v>
      </c>
      <c r="L143" s="54">
        <f t="shared" si="67"/>
        <v>6169.7000000000007</v>
      </c>
      <c r="M143" s="54">
        <f t="shared" si="67"/>
        <v>6169.7000000000007</v>
      </c>
    </row>
    <row r="144" spans="1:31" s="33" customFormat="1" ht="39" thickBot="1" x14ac:dyDescent="0.3">
      <c r="A144" s="67" t="s">
        <v>474</v>
      </c>
      <c r="B144" s="31" t="s">
        <v>178</v>
      </c>
      <c r="C144" s="30">
        <v>148</v>
      </c>
      <c r="D144" s="31" t="s">
        <v>107</v>
      </c>
      <c r="E144" s="31" t="s">
        <v>112</v>
      </c>
      <c r="F144" s="30"/>
      <c r="G144" s="32">
        <f>G145</f>
        <v>357.1</v>
      </c>
      <c r="H144" s="105">
        <f t="shared" ref="H144:M144" si="68">H145</f>
        <v>357.1</v>
      </c>
      <c r="I144" s="105">
        <f t="shared" si="68"/>
        <v>357.1</v>
      </c>
      <c r="J144" s="105">
        <f t="shared" si="68"/>
        <v>357.1</v>
      </c>
      <c r="K144" s="105">
        <f t="shared" si="68"/>
        <v>357.1</v>
      </c>
      <c r="L144" s="105">
        <f t="shared" si="68"/>
        <v>357.1</v>
      </c>
      <c r="M144" s="105">
        <f t="shared" si="68"/>
        <v>357.1</v>
      </c>
      <c r="W144"/>
      <c r="X144"/>
      <c r="Y144"/>
      <c r="Z144"/>
      <c r="AA144"/>
      <c r="AB144"/>
      <c r="AC144"/>
      <c r="AD144"/>
      <c r="AE144"/>
    </row>
    <row r="145" spans="1:31" s="33" customFormat="1" ht="42.75" customHeight="1" thickBot="1" x14ac:dyDescent="0.3">
      <c r="A145" s="67" t="s">
        <v>11</v>
      </c>
      <c r="B145" s="31" t="s">
        <v>178</v>
      </c>
      <c r="C145" s="30">
        <v>148</v>
      </c>
      <c r="D145" s="31" t="s">
        <v>107</v>
      </c>
      <c r="E145" s="31" t="s">
        <v>112</v>
      </c>
      <c r="F145" s="30">
        <v>120</v>
      </c>
      <c r="G145" s="32">
        <v>357.1</v>
      </c>
      <c r="H145" s="32">
        <v>357.1</v>
      </c>
      <c r="I145" s="32">
        <v>357.1</v>
      </c>
      <c r="J145" s="32">
        <v>357.1</v>
      </c>
      <c r="K145" s="32">
        <v>357.1</v>
      </c>
      <c r="L145" s="32">
        <v>357.1</v>
      </c>
      <c r="M145" s="32">
        <v>357.1</v>
      </c>
      <c r="W145"/>
      <c r="X145"/>
      <c r="Y145"/>
      <c r="Z145"/>
      <c r="AA145"/>
      <c r="AB145"/>
      <c r="AC145"/>
      <c r="AD145"/>
      <c r="AE145"/>
    </row>
    <row r="146" spans="1:31" s="33" customFormat="1" ht="44.45" customHeight="1" thickBot="1" x14ac:dyDescent="0.3">
      <c r="A146" s="67" t="s">
        <v>475</v>
      </c>
      <c r="B146" s="31" t="s">
        <v>178</v>
      </c>
      <c r="C146" s="30">
        <v>332</v>
      </c>
      <c r="D146" s="31" t="s">
        <v>107</v>
      </c>
      <c r="E146" s="31" t="s">
        <v>109</v>
      </c>
      <c r="F146" s="30"/>
      <c r="G146" s="32">
        <f>G147</f>
        <v>112.6</v>
      </c>
      <c r="H146" s="32">
        <f t="shared" ref="H146:M146" si="69">H147</f>
        <v>112.6</v>
      </c>
      <c r="I146" s="32">
        <f t="shared" si="69"/>
        <v>112.6</v>
      </c>
      <c r="J146" s="32">
        <f t="shared" si="69"/>
        <v>112.6</v>
      </c>
      <c r="K146" s="32">
        <f t="shared" si="69"/>
        <v>112.6</v>
      </c>
      <c r="L146" s="32">
        <f t="shared" si="69"/>
        <v>112.6</v>
      </c>
      <c r="M146" s="32">
        <f t="shared" si="69"/>
        <v>112.6</v>
      </c>
      <c r="W146"/>
      <c r="X146"/>
      <c r="Y146"/>
      <c r="Z146"/>
      <c r="AA146"/>
      <c r="AB146"/>
      <c r="AC146"/>
      <c r="AD146"/>
      <c r="AE146"/>
    </row>
    <row r="147" spans="1:31" s="33" customFormat="1" ht="42.75" customHeight="1" thickBot="1" x14ac:dyDescent="0.3">
      <c r="A147" s="67" t="s">
        <v>10</v>
      </c>
      <c r="B147" s="31" t="s">
        <v>178</v>
      </c>
      <c r="C147" s="30">
        <v>332</v>
      </c>
      <c r="D147" s="31" t="s">
        <v>107</v>
      </c>
      <c r="E147" s="31" t="s">
        <v>109</v>
      </c>
      <c r="F147" s="30">
        <v>120</v>
      </c>
      <c r="G147" s="32">
        <v>112.6</v>
      </c>
      <c r="H147" s="32">
        <v>112.6</v>
      </c>
      <c r="I147" s="32">
        <v>112.6</v>
      </c>
      <c r="J147" s="32">
        <v>112.6</v>
      </c>
      <c r="K147" s="32">
        <v>112.6</v>
      </c>
      <c r="L147" s="32">
        <v>112.6</v>
      </c>
      <c r="M147" s="32">
        <v>112.6</v>
      </c>
    </row>
    <row r="148" spans="1:31" ht="65.25" customHeight="1" thickBot="1" x14ac:dyDescent="0.3">
      <c r="A148" s="23" t="s">
        <v>392</v>
      </c>
      <c r="B148" s="13" t="s">
        <v>178</v>
      </c>
      <c r="C148" s="12">
        <v>148</v>
      </c>
      <c r="D148" s="9" t="s">
        <v>107</v>
      </c>
      <c r="E148" s="9" t="s">
        <v>106</v>
      </c>
      <c r="F148" s="8"/>
      <c r="G148" s="10">
        <f>G149</f>
        <v>5700</v>
      </c>
      <c r="H148" s="22">
        <f t="shared" ref="H148:M148" si="70">H149</f>
        <v>0</v>
      </c>
      <c r="I148" s="22">
        <f t="shared" si="70"/>
        <v>0</v>
      </c>
      <c r="J148" s="22">
        <f t="shared" si="70"/>
        <v>0</v>
      </c>
      <c r="K148" s="22">
        <f t="shared" si="70"/>
        <v>5480.8</v>
      </c>
      <c r="L148" s="22">
        <f t="shared" si="70"/>
        <v>5700</v>
      </c>
      <c r="M148" s="22">
        <f t="shared" si="70"/>
        <v>5700</v>
      </c>
      <c r="W148" s="33"/>
      <c r="X148" s="33"/>
      <c r="Y148" s="33"/>
      <c r="Z148" s="33"/>
      <c r="AA148" s="33"/>
      <c r="AB148" s="33"/>
      <c r="AC148" s="33"/>
      <c r="AD148" s="33"/>
      <c r="AE148" s="33"/>
    </row>
    <row r="149" spans="1:31" ht="39" thickBot="1" x14ac:dyDescent="0.3">
      <c r="A149" s="23" t="s">
        <v>11</v>
      </c>
      <c r="B149" s="13" t="s">
        <v>178</v>
      </c>
      <c r="C149" s="12">
        <v>148</v>
      </c>
      <c r="D149" s="9" t="s">
        <v>107</v>
      </c>
      <c r="E149" s="9" t="s">
        <v>106</v>
      </c>
      <c r="F149" s="8">
        <v>120</v>
      </c>
      <c r="G149" s="10">
        <v>5700</v>
      </c>
      <c r="H149" s="10"/>
      <c r="I149" s="10"/>
      <c r="J149" s="10"/>
      <c r="K149" s="10">
        <v>5480.8</v>
      </c>
      <c r="L149" s="10">
        <v>5700</v>
      </c>
      <c r="M149" s="10">
        <v>5700</v>
      </c>
      <c r="W149" s="33"/>
      <c r="X149" s="33"/>
      <c r="Y149" s="33"/>
      <c r="Z149" s="33"/>
      <c r="AA149" s="33"/>
      <c r="AB149" s="33"/>
      <c r="AC149" s="33"/>
      <c r="AD149" s="33"/>
      <c r="AE149" s="33"/>
    </row>
    <row r="150" spans="1:31" ht="166.5" thickBot="1" x14ac:dyDescent="0.3">
      <c r="A150" s="16" t="s">
        <v>180</v>
      </c>
      <c r="B150" s="8" t="s">
        <v>179</v>
      </c>
      <c r="C150" s="12">
        <v>148</v>
      </c>
      <c r="D150" s="9" t="s">
        <v>107</v>
      </c>
      <c r="E150" s="9" t="s">
        <v>106</v>
      </c>
      <c r="F150" s="8"/>
      <c r="G150" s="10">
        <f>G151</f>
        <v>31.6</v>
      </c>
      <c r="H150" s="10">
        <f t="shared" ref="H150:M150" si="71">H151</f>
        <v>29.3</v>
      </c>
      <c r="I150" s="10">
        <f t="shared" si="71"/>
        <v>0</v>
      </c>
      <c r="J150" s="10">
        <f t="shared" si="71"/>
        <v>0</v>
      </c>
      <c r="K150" s="10">
        <f t="shared" si="71"/>
        <v>0</v>
      </c>
      <c r="L150" s="10">
        <f t="shared" si="71"/>
        <v>31.6</v>
      </c>
      <c r="M150" s="10">
        <f t="shared" si="71"/>
        <v>31.6</v>
      </c>
      <c r="W150" s="33"/>
      <c r="X150" s="33"/>
      <c r="Y150" s="33"/>
      <c r="Z150" s="33"/>
      <c r="AA150" s="33"/>
      <c r="AB150" s="33"/>
      <c r="AC150" s="33"/>
      <c r="AD150" s="33"/>
      <c r="AE150" s="33"/>
    </row>
    <row r="151" spans="1:31" ht="39" thickBot="1" x14ac:dyDescent="0.3">
      <c r="A151" s="16" t="s">
        <v>10</v>
      </c>
      <c r="B151" s="8" t="s">
        <v>179</v>
      </c>
      <c r="C151" s="12">
        <v>148</v>
      </c>
      <c r="D151" s="9" t="s">
        <v>107</v>
      </c>
      <c r="E151" s="9" t="s">
        <v>106</v>
      </c>
      <c r="F151" s="8">
        <v>120</v>
      </c>
      <c r="G151" s="10">
        <v>31.6</v>
      </c>
      <c r="H151" s="10">
        <v>29.3</v>
      </c>
      <c r="I151" s="10"/>
      <c r="J151" s="10"/>
      <c r="K151" s="10"/>
      <c r="L151" s="10">
        <v>31.6</v>
      </c>
      <c r="M151" s="10">
        <v>31.6</v>
      </c>
    </row>
    <row r="152" spans="1:31" ht="174.75" customHeight="1" thickBot="1" x14ac:dyDescent="0.3">
      <c r="A152" s="16" t="s">
        <v>8</v>
      </c>
      <c r="B152" s="8" t="s">
        <v>181</v>
      </c>
      <c r="C152" s="12">
        <v>148</v>
      </c>
      <c r="D152" s="9" t="s">
        <v>107</v>
      </c>
      <c r="E152" s="9" t="s">
        <v>106</v>
      </c>
      <c r="F152" s="8"/>
      <c r="G152" s="10">
        <f>G153</f>
        <v>764</v>
      </c>
      <c r="H152" s="22">
        <f t="shared" ref="H152:M152" si="72">H153</f>
        <v>650.1</v>
      </c>
      <c r="I152" s="22">
        <f t="shared" si="72"/>
        <v>0</v>
      </c>
      <c r="J152" s="22">
        <f t="shared" si="72"/>
        <v>0</v>
      </c>
      <c r="K152" s="22">
        <f t="shared" si="72"/>
        <v>0</v>
      </c>
      <c r="L152" s="22">
        <f t="shared" si="72"/>
        <v>764</v>
      </c>
      <c r="M152" s="22">
        <f t="shared" si="72"/>
        <v>764</v>
      </c>
    </row>
    <row r="153" spans="1:31" ht="39" thickBot="1" x14ac:dyDescent="0.3">
      <c r="A153" s="16" t="s">
        <v>10</v>
      </c>
      <c r="B153" s="8" t="s">
        <v>181</v>
      </c>
      <c r="C153" s="12">
        <v>148</v>
      </c>
      <c r="D153" s="9" t="s">
        <v>107</v>
      </c>
      <c r="E153" s="9" t="s">
        <v>106</v>
      </c>
      <c r="F153" s="8">
        <v>120</v>
      </c>
      <c r="G153" s="10">
        <v>764</v>
      </c>
      <c r="H153" s="10">
        <v>650.1</v>
      </c>
      <c r="I153" s="10"/>
      <c r="J153" s="10"/>
      <c r="K153" s="10"/>
      <c r="L153" s="10">
        <v>764</v>
      </c>
      <c r="M153" s="10">
        <v>764</v>
      </c>
    </row>
    <row r="154" spans="1:31" ht="166.5" thickBot="1" x14ac:dyDescent="0.3">
      <c r="A154" s="19" t="s">
        <v>171</v>
      </c>
      <c r="B154" s="8" t="s">
        <v>182</v>
      </c>
      <c r="C154" s="12">
        <v>148</v>
      </c>
      <c r="D154" s="9" t="s">
        <v>107</v>
      </c>
      <c r="E154" s="9" t="s">
        <v>106</v>
      </c>
      <c r="F154" s="8"/>
      <c r="G154" s="10">
        <f>G155</f>
        <v>41.1</v>
      </c>
      <c r="H154" s="10">
        <f t="shared" ref="H154:M154" si="73">H155</f>
        <v>33.9</v>
      </c>
      <c r="I154" s="10">
        <f t="shared" si="73"/>
        <v>0</v>
      </c>
      <c r="J154" s="10">
        <f t="shared" si="73"/>
        <v>0</v>
      </c>
      <c r="K154" s="10">
        <f t="shared" si="73"/>
        <v>0</v>
      </c>
      <c r="L154" s="10">
        <f t="shared" si="73"/>
        <v>41.1</v>
      </c>
      <c r="M154" s="10">
        <f t="shared" si="73"/>
        <v>41.1</v>
      </c>
    </row>
    <row r="155" spans="1:31" ht="39" thickBot="1" x14ac:dyDescent="0.3">
      <c r="A155" s="16" t="s">
        <v>10</v>
      </c>
      <c r="B155" s="8" t="s">
        <v>182</v>
      </c>
      <c r="C155" s="12">
        <v>148</v>
      </c>
      <c r="D155" s="9" t="s">
        <v>107</v>
      </c>
      <c r="E155" s="9" t="s">
        <v>106</v>
      </c>
      <c r="F155" s="8">
        <v>120</v>
      </c>
      <c r="G155" s="10">
        <v>41.1</v>
      </c>
      <c r="H155" s="10">
        <v>33.9</v>
      </c>
      <c r="I155" s="10"/>
      <c r="J155" s="10"/>
      <c r="K155" s="10"/>
      <c r="L155" s="10">
        <v>41.1</v>
      </c>
      <c r="M155" s="10">
        <v>41.1</v>
      </c>
    </row>
    <row r="156" spans="1:31" ht="255.75" thickBot="1" x14ac:dyDescent="0.3">
      <c r="A156" s="24" t="s">
        <v>184</v>
      </c>
      <c r="B156" s="8" t="s">
        <v>183</v>
      </c>
      <c r="C156" s="12">
        <v>148</v>
      </c>
      <c r="D156" s="9" t="s">
        <v>107</v>
      </c>
      <c r="E156" s="9" t="s">
        <v>106</v>
      </c>
      <c r="F156" s="8"/>
      <c r="G156" s="10">
        <f>G157</f>
        <v>447.7</v>
      </c>
      <c r="H156" s="10">
        <f t="shared" ref="H156:M156" si="74">H157</f>
        <v>341.7</v>
      </c>
      <c r="I156" s="10">
        <f t="shared" si="74"/>
        <v>0</v>
      </c>
      <c r="J156" s="10">
        <f t="shared" si="74"/>
        <v>0</v>
      </c>
      <c r="K156" s="10">
        <f t="shared" si="74"/>
        <v>0</v>
      </c>
      <c r="L156" s="10">
        <f t="shared" si="74"/>
        <v>447.7</v>
      </c>
      <c r="M156" s="10">
        <f t="shared" si="74"/>
        <v>447.7</v>
      </c>
    </row>
    <row r="157" spans="1:31" ht="39" thickBot="1" x14ac:dyDescent="0.3">
      <c r="A157" s="16" t="s">
        <v>10</v>
      </c>
      <c r="B157" s="8" t="s">
        <v>183</v>
      </c>
      <c r="C157" s="12">
        <v>148</v>
      </c>
      <c r="D157" s="9" t="s">
        <v>107</v>
      </c>
      <c r="E157" s="9" t="s">
        <v>106</v>
      </c>
      <c r="F157" s="8">
        <v>120</v>
      </c>
      <c r="G157" s="10">
        <v>447.7</v>
      </c>
      <c r="H157" s="10">
        <v>341.7</v>
      </c>
      <c r="I157" s="10"/>
      <c r="J157" s="10"/>
      <c r="K157" s="10"/>
      <c r="L157" s="10">
        <v>447.7</v>
      </c>
      <c r="M157" s="10">
        <v>447.7</v>
      </c>
    </row>
    <row r="158" spans="1:31" ht="51.75" thickBot="1" x14ac:dyDescent="0.3">
      <c r="A158" s="16" t="s">
        <v>185</v>
      </c>
      <c r="B158" s="8" t="s">
        <v>186</v>
      </c>
      <c r="C158" s="12">
        <v>148</v>
      </c>
      <c r="D158" s="9" t="s">
        <v>107</v>
      </c>
      <c r="E158" s="9">
        <v>13</v>
      </c>
      <c r="F158" s="8"/>
      <c r="G158" s="32">
        <f>G159</f>
        <v>30</v>
      </c>
      <c r="H158" s="32">
        <f t="shared" ref="H158:M158" si="75">H159</f>
        <v>50.9</v>
      </c>
      <c r="I158" s="32">
        <f t="shared" si="75"/>
        <v>0</v>
      </c>
      <c r="J158" s="32">
        <f t="shared" si="75"/>
        <v>0</v>
      </c>
      <c r="K158" s="32">
        <f t="shared" si="75"/>
        <v>0</v>
      </c>
      <c r="L158" s="32">
        <f t="shared" si="75"/>
        <v>30</v>
      </c>
      <c r="M158" s="32">
        <f t="shared" si="75"/>
        <v>30</v>
      </c>
    </row>
    <row r="159" spans="1:31" ht="51.75" thickBot="1" x14ac:dyDescent="0.3">
      <c r="A159" s="16" t="s">
        <v>12</v>
      </c>
      <c r="B159" s="8" t="s">
        <v>186</v>
      </c>
      <c r="C159" s="12">
        <v>148</v>
      </c>
      <c r="D159" s="9" t="s">
        <v>107</v>
      </c>
      <c r="E159" s="9">
        <v>13</v>
      </c>
      <c r="F159" s="8">
        <v>240</v>
      </c>
      <c r="G159" s="32">
        <v>30</v>
      </c>
      <c r="H159" s="32">
        <v>50.9</v>
      </c>
      <c r="I159" s="32"/>
      <c r="J159" s="32"/>
      <c r="K159" s="32"/>
      <c r="L159" s="32">
        <v>30</v>
      </c>
      <c r="M159" s="32">
        <v>30</v>
      </c>
    </row>
    <row r="160" spans="1:31" ht="51.75" thickBot="1" x14ac:dyDescent="0.3">
      <c r="A160" s="16" t="s">
        <v>13</v>
      </c>
      <c r="B160" s="8" t="s">
        <v>187</v>
      </c>
      <c r="C160" s="12">
        <v>148</v>
      </c>
      <c r="D160" s="9">
        <v>10</v>
      </c>
      <c r="E160" s="9" t="s">
        <v>107</v>
      </c>
      <c r="F160" s="8"/>
      <c r="G160" s="74">
        <f>G161</f>
        <v>3248.3</v>
      </c>
      <c r="H160" s="105">
        <f t="shared" ref="H160:M160" si="76">H161</f>
        <v>3248.3</v>
      </c>
      <c r="I160" s="105">
        <f t="shared" si="76"/>
        <v>3248.3</v>
      </c>
      <c r="J160" s="105">
        <f t="shared" si="76"/>
        <v>3248.3</v>
      </c>
      <c r="K160" s="105">
        <f t="shared" si="76"/>
        <v>3248.3</v>
      </c>
      <c r="L160" s="105">
        <f t="shared" si="76"/>
        <v>3248.3</v>
      </c>
      <c r="M160" s="105">
        <f t="shared" si="76"/>
        <v>3248.3</v>
      </c>
    </row>
    <row r="161" spans="1:13" ht="26.25" thickBot="1" x14ac:dyDescent="0.3">
      <c r="A161" s="16" t="s">
        <v>14</v>
      </c>
      <c r="B161" s="8" t="s">
        <v>187</v>
      </c>
      <c r="C161" s="12">
        <v>148</v>
      </c>
      <c r="D161" s="9">
        <v>10</v>
      </c>
      <c r="E161" s="9" t="s">
        <v>107</v>
      </c>
      <c r="F161" s="8">
        <v>310</v>
      </c>
      <c r="G161" s="74">
        <v>3248.3</v>
      </c>
      <c r="H161" s="105">
        <v>3248.3</v>
      </c>
      <c r="I161" s="105">
        <v>3248.3</v>
      </c>
      <c r="J161" s="105">
        <v>3248.3</v>
      </c>
      <c r="K161" s="105">
        <v>3248.3</v>
      </c>
      <c r="L161" s="105">
        <v>3248.3</v>
      </c>
      <c r="M161" s="105">
        <v>3248.3</v>
      </c>
    </row>
    <row r="162" spans="1:13" ht="90" thickBot="1" x14ac:dyDescent="0.3">
      <c r="A162" s="19" t="s">
        <v>189</v>
      </c>
      <c r="B162" s="8" t="s">
        <v>188</v>
      </c>
      <c r="C162" s="12">
        <v>148</v>
      </c>
      <c r="D162" s="13">
        <v>10</v>
      </c>
      <c r="E162" s="13" t="s">
        <v>109</v>
      </c>
      <c r="F162" s="8"/>
      <c r="G162" s="74">
        <f>G163+G166+G168+G170</f>
        <v>7355.9</v>
      </c>
      <c r="H162" s="112">
        <f t="shared" ref="H162:L162" si="77">H163+H166+H168+H170</f>
        <v>1335.5</v>
      </c>
      <c r="I162" s="112">
        <f t="shared" si="77"/>
        <v>0</v>
      </c>
      <c r="J162" s="112">
        <f t="shared" si="77"/>
        <v>0</v>
      </c>
      <c r="K162" s="112">
        <f t="shared" si="77"/>
        <v>0</v>
      </c>
      <c r="L162" s="112">
        <f t="shared" si="77"/>
        <v>1639.1999999999998</v>
      </c>
      <c r="M162" s="112">
        <f>M163+M166+M168+M170</f>
        <v>1639.1999999999998</v>
      </c>
    </row>
    <row r="163" spans="1:13" ht="26.25" thickBot="1" x14ac:dyDescent="0.3">
      <c r="A163" s="19" t="s">
        <v>15</v>
      </c>
      <c r="B163" s="8" t="s">
        <v>190</v>
      </c>
      <c r="C163" s="12">
        <v>148</v>
      </c>
      <c r="D163" s="9">
        <v>10</v>
      </c>
      <c r="E163" s="9" t="s">
        <v>109</v>
      </c>
      <c r="F163" s="8"/>
      <c r="G163" s="74">
        <f>G164+G165</f>
        <v>7229.7</v>
      </c>
      <c r="H163" s="105">
        <f t="shared" ref="H163:M163" si="78">H164+H165</f>
        <v>1305.5</v>
      </c>
      <c r="I163" s="105">
        <f t="shared" si="78"/>
        <v>0</v>
      </c>
      <c r="J163" s="105">
        <f t="shared" si="78"/>
        <v>0</v>
      </c>
      <c r="K163" s="105">
        <f t="shared" si="78"/>
        <v>0</v>
      </c>
      <c r="L163" s="105">
        <f t="shared" si="78"/>
        <v>1521.1999999999998</v>
      </c>
      <c r="M163" s="105">
        <f t="shared" si="78"/>
        <v>1521.1999999999998</v>
      </c>
    </row>
    <row r="164" spans="1:13" ht="26.25" thickBot="1" x14ac:dyDescent="0.3">
      <c r="A164" s="19" t="s">
        <v>16</v>
      </c>
      <c r="B164" s="8" t="s">
        <v>190</v>
      </c>
      <c r="C164" s="12">
        <v>148</v>
      </c>
      <c r="D164" s="9">
        <v>10</v>
      </c>
      <c r="E164" s="9" t="s">
        <v>109</v>
      </c>
      <c r="F164" s="8">
        <v>110</v>
      </c>
      <c r="G164" s="82">
        <v>962.9</v>
      </c>
      <c r="H164" s="70">
        <v>769.1</v>
      </c>
      <c r="I164" s="70"/>
      <c r="J164" s="70"/>
      <c r="K164" s="70"/>
      <c r="L164" s="85">
        <v>929.4</v>
      </c>
      <c r="M164" s="85">
        <v>929.4</v>
      </c>
    </row>
    <row r="165" spans="1:13" ht="39" thickBot="1" x14ac:dyDescent="0.3">
      <c r="A165" s="19" t="s">
        <v>17</v>
      </c>
      <c r="B165" s="8" t="s">
        <v>190</v>
      </c>
      <c r="C165" s="12">
        <v>148</v>
      </c>
      <c r="D165" s="9">
        <v>10</v>
      </c>
      <c r="E165" s="9" t="s">
        <v>109</v>
      </c>
      <c r="F165" s="8">
        <v>320</v>
      </c>
      <c r="G165" s="82">
        <v>6266.8</v>
      </c>
      <c r="H165" s="70">
        <v>536.4</v>
      </c>
      <c r="I165" s="70"/>
      <c r="J165" s="70"/>
      <c r="K165" s="70"/>
      <c r="L165" s="85">
        <v>591.79999999999995</v>
      </c>
      <c r="M165" s="85">
        <v>591.79999999999995</v>
      </c>
    </row>
    <row r="166" spans="1:13" ht="51.75" thickBot="1" x14ac:dyDescent="0.3">
      <c r="A166" s="19" t="s">
        <v>18</v>
      </c>
      <c r="B166" s="8" t="s">
        <v>191</v>
      </c>
      <c r="C166" s="12">
        <v>148</v>
      </c>
      <c r="D166" s="9">
        <v>10</v>
      </c>
      <c r="E166" s="9" t="s">
        <v>109</v>
      </c>
      <c r="F166" s="8"/>
      <c r="G166" s="32">
        <f>G167</f>
        <v>108</v>
      </c>
      <c r="H166" s="32">
        <f t="shared" ref="H166:M166" si="79">H167</f>
        <v>30</v>
      </c>
      <c r="I166" s="32">
        <f t="shared" si="79"/>
        <v>0</v>
      </c>
      <c r="J166" s="32">
        <f t="shared" si="79"/>
        <v>0</v>
      </c>
      <c r="K166" s="32">
        <f t="shared" si="79"/>
        <v>0</v>
      </c>
      <c r="L166" s="32">
        <f t="shared" si="79"/>
        <v>108</v>
      </c>
      <c r="M166" s="32">
        <f t="shared" si="79"/>
        <v>108</v>
      </c>
    </row>
    <row r="167" spans="1:13" ht="15.75" thickBot="1" x14ac:dyDescent="0.3">
      <c r="A167" s="19" t="s">
        <v>19</v>
      </c>
      <c r="B167" s="8" t="s">
        <v>191</v>
      </c>
      <c r="C167" s="12">
        <v>148</v>
      </c>
      <c r="D167" s="9">
        <v>10</v>
      </c>
      <c r="E167" s="9" t="s">
        <v>109</v>
      </c>
      <c r="F167" s="8">
        <v>340</v>
      </c>
      <c r="G167" s="32">
        <v>108</v>
      </c>
      <c r="H167" s="32">
        <v>30</v>
      </c>
      <c r="I167" s="32"/>
      <c r="J167" s="32"/>
      <c r="K167" s="32"/>
      <c r="L167" s="32">
        <v>108</v>
      </c>
      <c r="M167" s="32">
        <v>108</v>
      </c>
    </row>
    <row r="168" spans="1:13" ht="26.25" thickBot="1" x14ac:dyDescent="0.3">
      <c r="A168" s="35" t="s">
        <v>489</v>
      </c>
      <c r="B168" s="30" t="s">
        <v>498</v>
      </c>
      <c r="C168" s="30">
        <v>148</v>
      </c>
      <c r="D168" s="31" t="s">
        <v>328</v>
      </c>
      <c r="E168" s="31" t="s">
        <v>109</v>
      </c>
      <c r="F168" s="30"/>
      <c r="G168" s="32">
        <f>G169</f>
        <v>10</v>
      </c>
      <c r="H168" s="32">
        <f t="shared" ref="H168:M168" si="80">H169</f>
        <v>0</v>
      </c>
      <c r="I168" s="32">
        <f t="shared" si="80"/>
        <v>0</v>
      </c>
      <c r="J168" s="32">
        <f t="shared" si="80"/>
        <v>0</v>
      </c>
      <c r="K168" s="32">
        <f t="shared" si="80"/>
        <v>0</v>
      </c>
      <c r="L168" s="32">
        <f t="shared" si="80"/>
        <v>10</v>
      </c>
      <c r="M168" s="32">
        <f t="shared" si="80"/>
        <v>10</v>
      </c>
    </row>
    <row r="169" spans="1:13" ht="39" thickBot="1" x14ac:dyDescent="0.3">
      <c r="A169" s="35" t="s">
        <v>499</v>
      </c>
      <c r="B169" s="30" t="s">
        <v>498</v>
      </c>
      <c r="C169" s="30">
        <v>148</v>
      </c>
      <c r="D169" s="31" t="s">
        <v>328</v>
      </c>
      <c r="E169" s="31" t="s">
        <v>109</v>
      </c>
      <c r="F169" s="30">
        <v>330</v>
      </c>
      <c r="G169" s="32">
        <v>10</v>
      </c>
      <c r="H169" s="32"/>
      <c r="I169" s="32"/>
      <c r="J169" s="32"/>
      <c r="K169" s="32"/>
      <c r="L169" s="32">
        <v>10</v>
      </c>
      <c r="M169" s="32">
        <v>10</v>
      </c>
    </row>
    <row r="170" spans="1:13" ht="28.5" customHeight="1" thickBot="1" x14ac:dyDescent="0.3">
      <c r="A170" s="35" t="s">
        <v>548</v>
      </c>
      <c r="B170" s="113" t="s">
        <v>549</v>
      </c>
      <c r="C170" s="113">
        <v>148</v>
      </c>
      <c r="D170" s="115" t="s">
        <v>328</v>
      </c>
      <c r="E170" s="115" t="s">
        <v>109</v>
      </c>
      <c r="F170" s="113"/>
      <c r="G170" s="112">
        <f>G171</f>
        <v>8.1999999999999993</v>
      </c>
      <c r="H170" s="112"/>
      <c r="I170" s="112"/>
      <c r="J170" s="112"/>
      <c r="K170" s="112"/>
      <c r="L170" s="112">
        <f>L171</f>
        <v>0</v>
      </c>
      <c r="M170" s="112">
        <f>M171</f>
        <v>0</v>
      </c>
    </row>
    <row r="171" spans="1:13" ht="51.75" thickBot="1" x14ac:dyDescent="0.3">
      <c r="A171" s="35" t="s">
        <v>12</v>
      </c>
      <c r="B171" s="113" t="s">
        <v>549</v>
      </c>
      <c r="C171" s="113">
        <v>148</v>
      </c>
      <c r="D171" s="115" t="s">
        <v>328</v>
      </c>
      <c r="E171" s="115" t="s">
        <v>109</v>
      </c>
      <c r="F171" s="113">
        <v>240</v>
      </c>
      <c r="G171" s="112">
        <v>8.1999999999999993</v>
      </c>
      <c r="H171" s="112"/>
      <c r="I171" s="112"/>
      <c r="J171" s="112"/>
      <c r="K171" s="112"/>
      <c r="L171" s="112">
        <v>0</v>
      </c>
      <c r="M171" s="112">
        <v>0</v>
      </c>
    </row>
    <row r="172" spans="1:13" ht="51.75" thickBot="1" x14ac:dyDescent="0.3">
      <c r="A172" s="16" t="s">
        <v>20</v>
      </c>
      <c r="B172" s="8" t="s">
        <v>192</v>
      </c>
      <c r="C172" s="12">
        <v>148</v>
      </c>
      <c r="D172" s="9" t="s">
        <v>109</v>
      </c>
      <c r="E172" s="9">
        <v>14</v>
      </c>
      <c r="F172" s="8"/>
      <c r="G172" s="10">
        <f>G173</f>
        <v>1</v>
      </c>
      <c r="H172" s="10">
        <f t="shared" ref="H172:M172" si="81">H173</f>
        <v>1</v>
      </c>
      <c r="I172" s="10">
        <f t="shared" si="81"/>
        <v>0</v>
      </c>
      <c r="J172" s="10">
        <f t="shared" si="81"/>
        <v>0</v>
      </c>
      <c r="K172" s="10">
        <f t="shared" si="81"/>
        <v>0</v>
      </c>
      <c r="L172" s="10">
        <f t="shared" si="81"/>
        <v>1</v>
      </c>
      <c r="M172" s="10">
        <f t="shared" si="81"/>
        <v>1</v>
      </c>
    </row>
    <row r="173" spans="1:13" ht="64.5" thickBot="1" x14ac:dyDescent="0.3">
      <c r="A173" s="16" t="s">
        <v>21</v>
      </c>
      <c r="B173" s="8" t="s">
        <v>193</v>
      </c>
      <c r="C173" s="12">
        <v>148</v>
      </c>
      <c r="D173" s="9" t="s">
        <v>109</v>
      </c>
      <c r="E173" s="9">
        <v>14</v>
      </c>
      <c r="F173" s="8"/>
      <c r="G173" s="10">
        <f>G174</f>
        <v>1</v>
      </c>
      <c r="H173" s="10">
        <f t="shared" ref="H173:M173" si="82">H174</f>
        <v>1</v>
      </c>
      <c r="I173" s="10">
        <f t="shared" si="82"/>
        <v>0</v>
      </c>
      <c r="J173" s="10">
        <f t="shared" si="82"/>
        <v>0</v>
      </c>
      <c r="K173" s="10">
        <f t="shared" si="82"/>
        <v>0</v>
      </c>
      <c r="L173" s="10">
        <f t="shared" si="82"/>
        <v>1</v>
      </c>
      <c r="M173" s="10">
        <f t="shared" si="82"/>
        <v>1</v>
      </c>
    </row>
    <row r="174" spans="1:13" ht="39" thickBot="1" x14ac:dyDescent="0.3">
      <c r="A174" s="16" t="s">
        <v>22</v>
      </c>
      <c r="B174" s="8" t="s">
        <v>194</v>
      </c>
      <c r="C174" s="12">
        <v>148</v>
      </c>
      <c r="D174" s="9" t="s">
        <v>109</v>
      </c>
      <c r="E174" s="9">
        <v>14</v>
      </c>
      <c r="F174" s="8"/>
      <c r="G174" s="10">
        <f>G175</f>
        <v>1</v>
      </c>
      <c r="H174" s="10">
        <f t="shared" ref="H174:M174" si="83">H175</f>
        <v>1</v>
      </c>
      <c r="I174" s="10">
        <f t="shared" si="83"/>
        <v>0</v>
      </c>
      <c r="J174" s="10">
        <f t="shared" si="83"/>
        <v>0</v>
      </c>
      <c r="K174" s="10">
        <f t="shared" si="83"/>
        <v>0</v>
      </c>
      <c r="L174" s="10">
        <f t="shared" si="83"/>
        <v>1</v>
      </c>
      <c r="M174" s="10">
        <f t="shared" si="83"/>
        <v>1</v>
      </c>
    </row>
    <row r="175" spans="1:13" ht="51.75" thickBot="1" x14ac:dyDescent="0.3">
      <c r="A175" s="16" t="s">
        <v>12</v>
      </c>
      <c r="B175" s="8" t="s">
        <v>194</v>
      </c>
      <c r="C175" s="12">
        <v>148</v>
      </c>
      <c r="D175" s="9" t="s">
        <v>109</v>
      </c>
      <c r="E175" s="9">
        <v>14</v>
      </c>
      <c r="F175" s="8">
        <v>240</v>
      </c>
      <c r="G175" s="10">
        <v>1</v>
      </c>
      <c r="H175" s="10">
        <v>1</v>
      </c>
      <c r="I175" s="10"/>
      <c r="J175" s="10"/>
      <c r="K175" s="10"/>
      <c r="L175" s="10">
        <v>1</v>
      </c>
      <c r="M175" s="10">
        <v>1</v>
      </c>
    </row>
    <row r="176" spans="1:13" ht="77.25" thickBot="1" x14ac:dyDescent="0.3">
      <c r="A176" s="16" t="s">
        <v>23</v>
      </c>
      <c r="B176" s="8" t="s">
        <v>195</v>
      </c>
      <c r="C176" s="12">
        <v>148</v>
      </c>
      <c r="D176" s="9" t="s">
        <v>107</v>
      </c>
      <c r="E176" s="9">
        <v>13</v>
      </c>
      <c r="F176" s="8"/>
      <c r="G176" s="10">
        <f>G177</f>
        <v>2234.6</v>
      </c>
      <c r="H176" s="22">
        <f t="shared" ref="H176:M176" si="84">H177</f>
        <v>1905.6</v>
      </c>
      <c r="I176" s="22">
        <f t="shared" si="84"/>
        <v>0</v>
      </c>
      <c r="J176" s="22">
        <f t="shared" si="84"/>
        <v>0</v>
      </c>
      <c r="K176" s="22">
        <f t="shared" si="84"/>
        <v>0</v>
      </c>
      <c r="L176" s="22">
        <f t="shared" si="84"/>
        <v>2208.9</v>
      </c>
      <c r="M176" s="22">
        <f t="shared" si="84"/>
        <v>2214.9</v>
      </c>
    </row>
    <row r="177" spans="1:31" ht="42" customHeight="1" thickBot="1" x14ac:dyDescent="0.3">
      <c r="A177" s="16" t="s">
        <v>24</v>
      </c>
      <c r="B177" s="8" t="s">
        <v>196</v>
      </c>
      <c r="C177" s="12">
        <v>148</v>
      </c>
      <c r="D177" s="9" t="s">
        <v>107</v>
      </c>
      <c r="E177" s="9">
        <v>13</v>
      </c>
      <c r="F177" s="8"/>
      <c r="G177" s="10">
        <f t="shared" ref="G177:M177" si="85">G180+G182+G178</f>
        <v>2234.6</v>
      </c>
      <c r="H177" s="54">
        <f t="shared" si="85"/>
        <v>1905.6</v>
      </c>
      <c r="I177" s="54">
        <f t="shared" si="85"/>
        <v>0</v>
      </c>
      <c r="J177" s="54">
        <f t="shared" si="85"/>
        <v>0</v>
      </c>
      <c r="K177" s="54">
        <f t="shared" si="85"/>
        <v>0</v>
      </c>
      <c r="L177" s="54">
        <f t="shared" si="85"/>
        <v>2208.9</v>
      </c>
      <c r="M177" s="54">
        <f t="shared" si="85"/>
        <v>2214.9</v>
      </c>
    </row>
    <row r="178" spans="1:31" ht="64.5" thickBot="1" x14ac:dyDescent="0.3">
      <c r="A178" s="16" t="s">
        <v>28</v>
      </c>
      <c r="B178" s="8" t="s">
        <v>335</v>
      </c>
      <c r="C178" s="12">
        <v>148</v>
      </c>
      <c r="D178" s="9" t="s">
        <v>107</v>
      </c>
      <c r="E178" s="9">
        <v>13</v>
      </c>
      <c r="F178" s="8"/>
      <c r="G178" s="10">
        <f>G179</f>
        <v>105.9</v>
      </c>
      <c r="H178" s="54">
        <f t="shared" ref="H178:M178" si="86">H179</f>
        <v>101.8</v>
      </c>
      <c r="I178" s="54">
        <f t="shared" si="86"/>
        <v>0</v>
      </c>
      <c r="J178" s="54">
        <f t="shared" si="86"/>
        <v>0</v>
      </c>
      <c r="K178" s="54">
        <f t="shared" si="86"/>
        <v>0</v>
      </c>
      <c r="L178" s="54">
        <f t="shared" si="86"/>
        <v>105.9</v>
      </c>
      <c r="M178" s="54">
        <f t="shared" si="86"/>
        <v>105.9</v>
      </c>
    </row>
    <row r="179" spans="1:31" ht="26.25" thickBot="1" x14ac:dyDescent="0.3">
      <c r="A179" s="16" t="s">
        <v>29</v>
      </c>
      <c r="B179" s="8" t="s">
        <v>335</v>
      </c>
      <c r="C179" s="12">
        <v>148</v>
      </c>
      <c r="D179" s="9" t="s">
        <v>107</v>
      </c>
      <c r="E179" s="9">
        <v>13</v>
      </c>
      <c r="F179" s="8">
        <v>610</v>
      </c>
      <c r="G179" s="10">
        <v>105.9</v>
      </c>
      <c r="H179" s="10">
        <v>101.8</v>
      </c>
      <c r="I179" s="10"/>
      <c r="J179" s="10"/>
      <c r="K179" s="10"/>
      <c r="L179" s="10">
        <v>105.9</v>
      </c>
      <c r="M179" s="10">
        <v>105.9</v>
      </c>
    </row>
    <row r="180" spans="1:31" ht="153.75" thickBot="1" x14ac:dyDescent="0.3">
      <c r="A180" s="16" t="s">
        <v>25</v>
      </c>
      <c r="B180" s="8" t="s">
        <v>197</v>
      </c>
      <c r="C180" s="12">
        <v>148</v>
      </c>
      <c r="D180" s="9" t="s">
        <v>107</v>
      </c>
      <c r="E180" s="9">
        <v>13</v>
      </c>
      <c r="F180" s="8"/>
      <c r="G180" s="10">
        <f>G181</f>
        <v>1508.8</v>
      </c>
      <c r="H180" s="10">
        <f t="shared" ref="H180:M180" si="87">H181</f>
        <v>1207.0999999999999</v>
      </c>
      <c r="I180" s="10">
        <f t="shared" si="87"/>
        <v>0</v>
      </c>
      <c r="J180" s="10">
        <f t="shared" si="87"/>
        <v>0</v>
      </c>
      <c r="K180" s="10">
        <f t="shared" si="87"/>
        <v>0</v>
      </c>
      <c r="L180" s="10">
        <f t="shared" si="87"/>
        <v>1508.8</v>
      </c>
      <c r="M180" s="10">
        <f t="shared" si="87"/>
        <v>1508.8</v>
      </c>
    </row>
    <row r="181" spans="1:31" ht="26.25" thickBot="1" x14ac:dyDescent="0.3">
      <c r="A181" s="16" t="s">
        <v>26</v>
      </c>
      <c r="B181" s="8" t="s">
        <v>197</v>
      </c>
      <c r="C181" s="12">
        <v>148</v>
      </c>
      <c r="D181" s="9" t="s">
        <v>107</v>
      </c>
      <c r="E181" s="9">
        <v>13</v>
      </c>
      <c r="F181" s="8">
        <v>610</v>
      </c>
      <c r="G181" s="10">
        <v>1508.8</v>
      </c>
      <c r="H181" s="10">
        <v>1207.0999999999999</v>
      </c>
      <c r="I181" s="10"/>
      <c r="J181" s="10"/>
      <c r="K181" s="10"/>
      <c r="L181" s="10">
        <v>1508.8</v>
      </c>
      <c r="M181" s="10">
        <v>1508.8</v>
      </c>
    </row>
    <row r="182" spans="1:31" ht="51.75" thickBot="1" x14ac:dyDescent="0.3">
      <c r="A182" s="16" t="s">
        <v>27</v>
      </c>
      <c r="B182" s="8" t="s">
        <v>198</v>
      </c>
      <c r="C182" s="12">
        <v>148</v>
      </c>
      <c r="D182" s="9" t="s">
        <v>107</v>
      </c>
      <c r="E182" s="9">
        <v>13</v>
      </c>
      <c r="F182" s="8"/>
      <c r="G182" s="10">
        <f>G183</f>
        <v>619.9</v>
      </c>
      <c r="H182" s="10">
        <f t="shared" ref="H182:M182" si="88">H183</f>
        <v>596.70000000000005</v>
      </c>
      <c r="I182" s="10">
        <f t="shared" si="88"/>
        <v>0</v>
      </c>
      <c r="J182" s="10">
        <f t="shared" si="88"/>
        <v>0</v>
      </c>
      <c r="K182" s="10">
        <f t="shared" si="88"/>
        <v>0</v>
      </c>
      <c r="L182" s="10">
        <f t="shared" si="88"/>
        <v>594.20000000000005</v>
      </c>
      <c r="M182" s="10">
        <f t="shared" si="88"/>
        <v>600.20000000000005</v>
      </c>
    </row>
    <row r="183" spans="1:31" ht="26.25" thickBot="1" x14ac:dyDescent="0.3">
      <c r="A183" s="16" t="s">
        <v>26</v>
      </c>
      <c r="B183" s="8" t="s">
        <v>199</v>
      </c>
      <c r="C183" s="12">
        <v>148</v>
      </c>
      <c r="D183" s="9" t="s">
        <v>107</v>
      </c>
      <c r="E183" s="9">
        <v>13</v>
      </c>
      <c r="F183" s="8">
        <v>610</v>
      </c>
      <c r="G183" s="10">
        <v>619.9</v>
      </c>
      <c r="H183" s="10">
        <v>596.70000000000005</v>
      </c>
      <c r="I183" s="10"/>
      <c r="J183" s="10"/>
      <c r="K183" s="10"/>
      <c r="L183" s="10">
        <v>594.20000000000005</v>
      </c>
      <c r="M183" s="10">
        <v>600.20000000000005</v>
      </c>
    </row>
    <row r="184" spans="1:31" ht="64.5" thickBot="1" x14ac:dyDescent="0.3">
      <c r="A184" s="16" t="s">
        <v>30</v>
      </c>
      <c r="B184" s="8" t="s">
        <v>200</v>
      </c>
      <c r="C184" s="12">
        <v>148</v>
      </c>
      <c r="D184" s="13" t="s">
        <v>107</v>
      </c>
      <c r="E184" s="13">
        <v>13</v>
      </c>
      <c r="F184" s="8"/>
      <c r="G184" s="10">
        <f>G185</f>
        <v>22113.899999999998</v>
      </c>
      <c r="H184" s="54">
        <f t="shared" ref="H184:M184" si="89">H185</f>
        <v>6758.7000000000007</v>
      </c>
      <c r="I184" s="54">
        <f t="shared" si="89"/>
        <v>0</v>
      </c>
      <c r="J184" s="54">
        <f t="shared" si="89"/>
        <v>0</v>
      </c>
      <c r="K184" s="54">
        <f t="shared" si="89"/>
        <v>0</v>
      </c>
      <c r="L184" s="54">
        <f t="shared" si="89"/>
        <v>20087.599999999999</v>
      </c>
      <c r="M184" s="54">
        <f t="shared" si="89"/>
        <v>19978.400000000001</v>
      </c>
    </row>
    <row r="185" spans="1:31" ht="64.5" thickBot="1" x14ac:dyDescent="0.3">
      <c r="A185" s="16" t="s">
        <v>31</v>
      </c>
      <c r="B185" s="8" t="s">
        <v>201</v>
      </c>
      <c r="C185" s="12">
        <v>148</v>
      </c>
      <c r="D185" s="13" t="s">
        <v>107</v>
      </c>
      <c r="E185" s="13">
        <v>13</v>
      </c>
      <c r="F185" s="8"/>
      <c r="G185" s="10">
        <f>G186+G190</f>
        <v>22113.899999999998</v>
      </c>
      <c r="H185" s="54">
        <f t="shared" ref="H185:M185" si="90">H186+H190</f>
        <v>6758.7000000000007</v>
      </c>
      <c r="I185" s="54">
        <f t="shared" si="90"/>
        <v>0</v>
      </c>
      <c r="J185" s="54">
        <f t="shared" si="90"/>
        <v>0</v>
      </c>
      <c r="K185" s="54">
        <f t="shared" si="90"/>
        <v>0</v>
      </c>
      <c r="L185" s="54">
        <f t="shared" si="90"/>
        <v>20087.599999999999</v>
      </c>
      <c r="M185" s="54">
        <f t="shared" si="90"/>
        <v>19978.400000000001</v>
      </c>
    </row>
    <row r="186" spans="1:31" ht="102.75" thickBot="1" x14ac:dyDescent="0.3">
      <c r="A186" s="16" t="s">
        <v>32</v>
      </c>
      <c r="B186" s="8" t="s">
        <v>202</v>
      </c>
      <c r="C186" s="12">
        <v>148</v>
      </c>
      <c r="D186" s="9" t="s">
        <v>107</v>
      </c>
      <c r="E186" s="9">
        <v>13</v>
      </c>
      <c r="F186" s="8"/>
      <c r="G186" s="10">
        <f>G187+G188+G189</f>
        <v>14322.399999999998</v>
      </c>
      <c r="H186" s="54">
        <f t="shared" ref="H186:M186" si="91">H187+H188+H189</f>
        <v>6526.4000000000005</v>
      </c>
      <c r="I186" s="54">
        <f t="shared" si="91"/>
        <v>0</v>
      </c>
      <c r="J186" s="54">
        <f t="shared" si="91"/>
        <v>0</v>
      </c>
      <c r="K186" s="54">
        <f t="shared" si="91"/>
        <v>0</v>
      </c>
      <c r="L186" s="54">
        <f t="shared" si="91"/>
        <v>12296.1</v>
      </c>
      <c r="M186" s="54">
        <f t="shared" si="91"/>
        <v>12186.9</v>
      </c>
    </row>
    <row r="187" spans="1:31" ht="26.25" thickBot="1" x14ac:dyDescent="0.3">
      <c r="A187" s="16" t="s">
        <v>33</v>
      </c>
      <c r="B187" s="8" t="s">
        <v>202</v>
      </c>
      <c r="C187" s="12">
        <v>148</v>
      </c>
      <c r="D187" s="9" t="s">
        <v>107</v>
      </c>
      <c r="E187" s="9">
        <v>13</v>
      </c>
      <c r="F187" s="8">
        <v>110</v>
      </c>
      <c r="G187" s="32">
        <v>10362.9</v>
      </c>
      <c r="H187" s="32">
        <v>3938.1</v>
      </c>
      <c r="I187" s="32"/>
      <c r="J187" s="32"/>
      <c r="K187" s="32"/>
      <c r="L187" s="32">
        <v>9570.7999999999993</v>
      </c>
      <c r="M187" s="32">
        <v>9570.7999999999993</v>
      </c>
    </row>
    <row r="188" spans="1:31" ht="51.75" thickBot="1" x14ac:dyDescent="0.3">
      <c r="A188" s="16" t="s">
        <v>12</v>
      </c>
      <c r="B188" s="8" t="s">
        <v>202</v>
      </c>
      <c r="C188" s="12">
        <v>148</v>
      </c>
      <c r="D188" s="9" t="s">
        <v>107</v>
      </c>
      <c r="E188" s="9">
        <v>13</v>
      </c>
      <c r="F188" s="8">
        <v>240</v>
      </c>
      <c r="G188" s="32">
        <v>3841.2</v>
      </c>
      <c r="H188" s="32">
        <v>2543.5</v>
      </c>
      <c r="I188" s="32"/>
      <c r="J188" s="32"/>
      <c r="K188" s="32"/>
      <c r="L188" s="32">
        <v>2609.1999999999998</v>
      </c>
      <c r="M188" s="32">
        <v>2500</v>
      </c>
    </row>
    <row r="189" spans="1:31" ht="26.25" thickBot="1" x14ac:dyDescent="0.3">
      <c r="A189" s="16" t="s">
        <v>7</v>
      </c>
      <c r="B189" s="8" t="s">
        <v>202</v>
      </c>
      <c r="C189" s="12">
        <v>148</v>
      </c>
      <c r="D189" s="9" t="s">
        <v>107</v>
      </c>
      <c r="E189" s="9">
        <v>13</v>
      </c>
      <c r="F189" s="8">
        <v>850</v>
      </c>
      <c r="G189" s="32">
        <v>118.3</v>
      </c>
      <c r="H189" s="32">
        <v>44.8</v>
      </c>
      <c r="I189" s="32"/>
      <c r="J189" s="32"/>
      <c r="K189" s="32"/>
      <c r="L189" s="32">
        <v>116.1</v>
      </c>
      <c r="M189" s="32">
        <v>116.1</v>
      </c>
    </row>
    <row r="190" spans="1:31" ht="67.150000000000006" customHeight="1" thickBot="1" x14ac:dyDescent="0.3">
      <c r="A190" s="16" t="s">
        <v>28</v>
      </c>
      <c r="B190" s="8" t="s">
        <v>203</v>
      </c>
      <c r="C190" s="12">
        <v>148</v>
      </c>
      <c r="D190" s="9" t="s">
        <v>107</v>
      </c>
      <c r="E190" s="9">
        <v>13</v>
      </c>
      <c r="F190" s="8"/>
      <c r="G190" s="32">
        <f>G191</f>
        <v>7791.5</v>
      </c>
      <c r="H190" s="32">
        <f t="shared" ref="H190:M190" si="92">H191</f>
        <v>232.3</v>
      </c>
      <c r="I190" s="32">
        <f t="shared" si="92"/>
        <v>0</v>
      </c>
      <c r="J190" s="32">
        <f t="shared" si="92"/>
        <v>0</v>
      </c>
      <c r="K190" s="32">
        <f t="shared" si="92"/>
        <v>0</v>
      </c>
      <c r="L190" s="32">
        <f t="shared" si="92"/>
        <v>7791.5</v>
      </c>
      <c r="M190" s="32">
        <f t="shared" si="92"/>
        <v>7791.5</v>
      </c>
    </row>
    <row r="191" spans="1:31" ht="26.25" thickBot="1" x14ac:dyDescent="0.3">
      <c r="A191" s="16" t="s">
        <v>16</v>
      </c>
      <c r="B191" s="8" t="s">
        <v>203</v>
      </c>
      <c r="C191" s="12">
        <v>148</v>
      </c>
      <c r="D191" s="9" t="s">
        <v>107</v>
      </c>
      <c r="E191" s="9">
        <v>13</v>
      </c>
      <c r="F191" s="8">
        <v>110</v>
      </c>
      <c r="G191" s="32">
        <v>7791.5</v>
      </c>
      <c r="H191" s="32">
        <v>232.3</v>
      </c>
      <c r="I191" s="32"/>
      <c r="J191" s="32"/>
      <c r="K191" s="32"/>
      <c r="L191" s="32">
        <v>7791.5</v>
      </c>
      <c r="M191" s="32">
        <v>7791.5</v>
      </c>
    </row>
    <row r="192" spans="1:31" s="33" customFormat="1" ht="51.75" thickBot="1" x14ac:dyDescent="0.3">
      <c r="A192" s="41" t="s">
        <v>493</v>
      </c>
      <c r="B192" s="30" t="s">
        <v>491</v>
      </c>
      <c r="C192" s="30">
        <v>148</v>
      </c>
      <c r="D192" s="31" t="s">
        <v>373</v>
      </c>
      <c r="E192" s="31" t="s">
        <v>112</v>
      </c>
      <c r="F192" s="30"/>
      <c r="G192" s="32">
        <f>G193</f>
        <v>850.4</v>
      </c>
      <c r="H192" s="32">
        <f t="shared" ref="H192:M192" si="93">H193</f>
        <v>0</v>
      </c>
      <c r="I192" s="32">
        <f t="shared" si="93"/>
        <v>0</v>
      </c>
      <c r="J192" s="32">
        <f t="shared" si="93"/>
        <v>0</v>
      </c>
      <c r="K192" s="32">
        <f t="shared" si="93"/>
        <v>0</v>
      </c>
      <c r="L192" s="32">
        <f t="shared" si="93"/>
        <v>850.4</v>
      </c>
      <c r="M192" s="32">
        <f t="shared" si="93"/>
        <v>850.4</v>
      </c>
      <c r="W192"/>
      <c r="X192"/>
      <c r="Y192"/>
      <c r="Z192"/>
      <c r="AA192"/>
      <c r="AB192"/>
      <c r="AC192"/>
      <c r="AD192"/>
      <c r="AE192"/>
    </row>
    <row r="193" spans="1:31" s="33" customFormat="1" ht="51" customHeight="1" thickBot="1" x14ac:dyDescent="0.3">
      <c r="A193" s="41" t="s">
        <v>495</v>
      </c>
      <c r="B193" s="30" t="s">
        <v>494</v>
      </c>
      <c r="C193" s="30">
        <v>148</v>
      </c>
      <c r="D193" s="31" t="s">
        <v>373</v>
      </c>
      <c r="E193" s="31" t="s">
        <v>112</v>
      </c>
      <c r="F193" s="30"/>
      <c r="G193" s="32">
        <f>G194</f>
        <v>850.4</v>
      </c>
      <c r="H193" s="32">
        <f t="shared" ref="H193:M193" si="94">H194</f>
        <v>0</v>
      </c>
      <c r="I193" s="32">
        <f t="shared" si="94"/>
        <v>0</v>
      </c>
      <c r="J193" s="32">
        <f t="shared" si="94"/>
        <v>0</v>
      </c>
      <c r="K193" s="32">
        <f t="shared" si="94"/>
        <v>0</v>
      </c>
      <c r="L193" s="32">
        <f t="shared" si="94"/>
        <v>850.4</v>
      </c>
      <c r="M193" s="32">
        <f t="shared" si="94"/>
        <v>850.4</v>
      </c>
      <c r="W193"/>
      <c r="X193"/>
      <c r="Y193"/>
      <c r="Z193"/>
      <c r="AA193"/>
      <c r="AB193"/>
      <c r="AC193"/>
      <c r="AD193"/>
      <c r="AE193"/>
    </row>
    <row r="194" spans="1:31" s="33" customFormat="1" ht="15.75" thickBot="1" x14ac:dyDescent="0.3">
      <c r="A194" s="41" t="s">
        <v>496</v>
      </c>
      <c r="B194" s="71" t="s">
        <v>497</v>
      </c>
      <c r="C194" s="30">
        <v>148</v>
      </c>
      <c r="D194" s="31" t="s">
        <v>373</v>
      </c>
      <c r="E194" s="31" t="s">
        <v>112</v>
      </c>
      <c r="F194" s="30"/>
      <c r="G194" s="32">
        <f>G195</f>
        <v>850.4</v>
      </c>
      <c r="H194" s="32">
        <f t="shared" ref="H194:M194" si="95">H195</f>
        <v>0</v>
      </c>
      <c r="I194" s="32">
        <f t="shared" si="95"/>
        <v>0</v>
      </c>
      <c r="J194" s="32">
        <f t="shared" si="95"/>
        <v>0</v>
      </c>
      <c r="K194" s="32">
        <f t="shared" si="95"/>
        <v>0</v>
      </c>
      <c r="L194" s="32">
        <f t="shared" si="95"/>
        <v>850.4</v>
      </c>
      <c r="M194" s="32">
        <f t="shared" si="95"/>
        <v>850.4</v>
      </c>
      <c r="W194"/>
      <c r="X194"/>
      <c r="Y194"/>
      <c r="Z194"/>
      <c r="AA194"/>
      <c r="AB194"/>
      <c r="AC194"/>
      <c r="AD194"/>
      <c r="AE194"/>
    </row>
    <row r="195" spans="1:31" s="33" customFormat="1" ht="26.25" thickBot="1" x14ac:dyDescent="0.3">
      <c r="A195" s="41" t="s">
        <v>490</v>
      </c>
      <c r="B195" s="71" t="s">
        <v>497</v>
      </c>
      <c r="C195" s="30">
        <v>148</v>
      </c>
      <c r="D195" s="31" t="s">
        <v>373</v>
      </c>
      <c r="E195" s="31" t="s">
        <v>112</v>
      </c>
      <c r="F195" s="30">
        <v>620</v>
      </c>
      <c r="G195" s="32">
        <v>850.4</v>
      </c>
      <c r="H195" s="32"/>
      <c r="I195" s="32"/>
      <c r="J195" s="32"/>
      <c r="K195" s="32"/>
      <c r="L195" s="32">
        <v>850.4</v>
      </c>
      <c r="M195" s="32">
        <v>850.4</v>
      </c>
    </row>
    <row r="196" spans="1:31" ht="77.25" thickBot="1" x14ac:dyDescent="0.3">
      <c r="A196" s="29" t="s">
        <v>205</v>
      </c>
      <c r="B196" s="5" t="s">
        <v>207</v>
      </c>
      <c r="C196" s="5"/>
      <c r="D196" s="9"/>
      <c r="E196" s="9"/>
      <c r="F196" s="5"/>
      <c r="G196" s="7">
        <f>G197+G200</f>
        <v>5174.5</v>
      </c>
      <c r="H196" s="7">
        <f t="shared" ref="H196:M196" si="96">H197+H200</f>
        <v>0</v>
      </c>
      <c r="I196" s="7">
        <f t="shared" si="96"/>
        <v>415</v>
      </c>
      <c r="J196" s="7">
        <f t="shared" si="96"/>
        <v>0</v>
      </c>
      <c r="K196" s="7">
        <f t="shared" si="96"/>
        <v>0</v>
      </c>
      <c r="L196" s="7">
        <f t="shared" si="96"/>
        <v>0</v>
      </c>
      <c r="M196" s="7">
        <f t="shared" si="96"/>
        <v>0</v>
      </c>
      <c r="W196" s="33"/>
      <c r="X196" s="33"/>
      <c r="Y196" s="33"/>
      <c r="Z196" s="33"/>
      <c r="AA196" s="33"/>
      <c r="AB196" s="33"/>
      <c r="AC196" s="33"/>
      <c r="AD196" s="33"/>
      <c r="AE196" s="33"/>
    </row>
    <row r="197" spans="1:31" ht="55.5" customHeight="1" thickBot="1" x14ac:dyDescent="0.3">
      <c r="A197" s="19" t="s">
        <v>492</v>
      </c>
      <c r="B197" s="8" t="s">
        <v>206</v>
      </c>
      <c r="C197" s="8">
        <v>148</v>
      </c>
      <c r="D197" s="9">
        <v>10</v>
      </c>
      <c r="E197" s="9" t="s">
        <v>109</v>
      </c>
      <c r="F197" s="8"/>
      <c r="G197" s="10">
        <f>G198</f>
        <v>4577.6000000000004</v>
      </c>
      <c r="H197" s="10">
        <f t="shared" ref="H197:M198" si="97">H198</f>
        <v>0</v>
      </c>
      <c r="I197" s="10">
        <f t="shared" si="97"/>
        <v>415</v>
      </c>
      <c r="J197" s="10">
        <f t="shared" si="97"/>
        <v>0</v>
      </c>
      <c r="K197" s="10">
        <f t="shared" si="97"/>
        <v>0</v>
      </c>
      <c r="L197" s="10">
        <f t="shared" si="97"/>
        <v>0</v>
      </c>
      <c r="M197" s="10">
        <f t="shared" si="97"/>
        <v>0</v>
      </c>
      <c r="W197" s="33"/>
      <c r="X197" s="33"/>
      <c r="Y197" s="33"/>
      <c r="Z197" s="33"/>
      <c r="AA197" s="33"/>
      <c r="AB197" s="33"/>
      <c r="AC197" s="33"/>
      <c r="AD197" s="33"/>
      <c r="AE197" s="33"/>
    </row>
    <row r="198" spans="1:31" ht="51.75" thickBot="1" x14ac:dyDescent="0.3">
      <c r="A198" s="19" t="s">
        <v>398</v>
      </c>
      <c r="B198" s="8" t="s">
        <v>208</v>
      </c>
      <c r="C198" s="12">
        <v>148</v>
      </c>
      <c r="D198" s="9">
        <v>10</v>
      </c>
      <c r="E198" s="9" t="s">
        <v>109</v>
      </c>
      <c r="F198" s="8"/>
      <c r="G198" s="10">
        <f>G199</f>
        <v>4577.6000000000004</v>
      </c>
      <c r="H198" s="10">
        <f t="shared" si="97"/>
        <v>0</v>
      </c>
      <c r="I198" s="10">
        <f t="shared" si="97"/>
        <v>415</v>
      </c>
      <c r="J198" s="10">
        <f t="shared" si="97"/>
        <v>0</v>
      </c>
      <c r="K198" s="10">
        <f t="shared" si="97"/>
        <v>0</v>
      </c>
      <c r="L198" s="10">
        <f t="shared" si="97"/>
        <v>0</v>
      </c>
      <c r="M198" s="10">
        <f t="shared" si="97"/>
        <v>0</v>
      </c>
      <c r="W198" s="33"/>
      <c r="X198" s="33"/>
      <c r="Y198" s="33"/>
      <c r="Z198" s="33"/>
      <c r="AA198" s="33"/>
      <c r="AB198" s="33"/>
      <c r="AC198" s="33"/>
      <c r="AD198" s="33"/>
      <c r="AE198" s="33"/>
    </row>
    <row r="199" spans="1:31" ht="39" thickBot="1" x14ac:dyDescent="0.3">
      <c r="A199" s="19" t="s">
        <v>17</v>
      </c>
      <c r="B199" s="8" t="s">
        <v>209</v>
      </c>
      <c r="C199" s="12">
        <v>148</v>
      </c>
      <c r="D199" s="9">
        <v>10</v>
      </c>
      <c r="E199" s="9" t="s">
        <v>109</v>
      </c>
      <c r="F199" s="8">
        <v>320</v>
      </c>
      <c r="G199" s="10">
        <v>4577.6000000000004</v>
      </c>
      <c r="H199" s="10"/>
      <c r="I199" s="10">
        <v>415</v>
      </c>
      <c r="J199" s="10"/>
      <c r="K199" s="10"/>
      <c r="L199" s="10">
        <v>0</v>
      </c>
      <c r="M199" s="10">
        <v>0</v>
      </c>
    </row>
    <row r="200" spans="1:31" ht="51.75" thickBot="1" x14ac:dyDescent="0.3">
      <c r="A200" s="19" t="s">
        <v>399</v>
      </c>
      <c r="B200" s="12" t="s">
        <v>212</v>
      </c>
      <c r="C200" s="52">
        <v>148</v>
      </c>
      <c r="D200" s="13" t="s">
        <v>106</v>
      </c>
      <c r="E200" s="13" t="s">
        <v>108</v>
      </c>
      <c r="F200" s="12"/>
      <c r="G200" s="14">
        <f>G201</f>
        <v>596.9</v>
      </c>
      <c r="H200" s="14">
        <f t="shared" ref="H200:M201" si="98">H201</f>
        <v>0</v>
      </c>
      <c r="I200" s="14">
        <f t="shared" si="98"/>
        <v>0</v>
      </c>
      <c r="J200" s="14">
        <f t="shared" si="98"/>
        <v>0</v>
      </c>
      <c r="K200" s="14">
        <f t="shared" si="98"/>
        <v>0</v>
      </c>
      <c r="L200" s="14">
        <f t="shared" si="98"/>
        <v>0</v>
      </c>
      <c r="M200" s="14">
        <f t="shared" si="98"/>
        <v>0</v>
      </c>
    </row>
    <row r="201" spans="1:31" ht="51.75" thickBot="1" x14ac:dyDescent="0.3">
      <c r="A201" s="35" t="s">
        <v>216</v>
      </c>
      <c r="B201" s="12" t="s">
        <v>213</v>
      </c>
      <c r="C201" s="52">
        <v>148</v>
      </c>
      <c r="D201" s="13" t="s">
        <v>106</v>
      </c>
      <c r="E201" s="13" t="s">
        <v>108</v>
      </c>
      <c r="F201" s="12"/>
      <c r="G201" s="14">
        <f>G202</f>
        <v>596.9</v>
      </c>
      <c r="H201" s="14">
        <f t="shared" si="98"/>
        <v>0</v>
      </c>
      <c r="I201" s="14">
        <f t="shared" si="98"/>
        <v>0</v>
      </c>
      <c r="J201" s="14">
        <f t="shared" si="98"/>
        <v>0</v>
      </c>
      <c r="K201" s="14">
        <f t="shared" si="98"/>
        <v>0</v>
      </c>
      <c r="L201" s="14">
        <f t="shared" si="98"/>
        <v>0</v>
      </c>
      <c r="M201" s="14">
        <f t="shared" si="98"/>
        <v>0</v>
      </c>
    </row>
    <row r="202" spans="1:31" ht="51.75" thickBot="1" x14ac:dyDescent="0.3">
      <c r="A202" s="19" t="s">
        <v>4</v>
      </c>
      <c r="B202" s="12" t="s">
        <v>213</v>
      </c>
      <c r="C202" s="52">
        <v>148</v>
      </c>
      <c r="D202" s="13" t="s">
        <v>106</v>
      </c>
      <c r="E202" s="13" t="s">
        <v>108</v>
      </c>
      <c r="F202" s="12">
        <v>240</v>
      </c>
      <c r="G202" s="14">
        <v>596.9</v>
      </c>
      <c r="H202" s="14"/>
      <c r="I202" s="14"/>
      <c r="J202" s="14"/>
      <c r="K202" s="14"/>
      <c r="L202" s="14">
        <v>0</v>
      </c>
      <c r="M202" s="14">
        <v>0</v>
      </c>
    </row>
    <row r="203" spans="1:31" ht="64.5" thickBot="1" x14ac:dyDescent="0.3">
      <c r="A203" s="15" t="s">
        <v>215</v>
      </c>
      <c r="B203" s="5" t="s">
        <v>214</v>
      </c>
      <c r="C203" s="5"/>
      <c r="D203" s="11"/>
      <c r="E203" s="11"/>
      <c r="F203" s="5"/>
      <c r="G203" s="7">
        <f>G204+G218</f>
        <v>26844.500000000004</v>
      </c>
      <c r="H203" s="7">
        <f t="shared" ref="H203:M203" si="99">H204+H218</f>
        <v>0</v>
      </c>
      <c r="I203" s="7">
        <f t="shared" si="99"/>
        <v>4556.7999999999993</v>
      </c>
      <c r="J203" s="7">
        <f t="shared" si="99"/>
        <v>0</v>
      </c>
      <c r="K203" s="7">
        <f t="shared" si="99"/>
        <v>0</v>
      </c>
      <c r="L203" s="7">
        <f t="shared" si="99"/>
        <v>10175.000000000002</v>
      </c>
      <c r="M203" s="7">
        <f t="shared" si="99"/>
        <v>10176.000000000002</v>
      </c>
    </row>
    <row r="204" spans="1:31" ht="26.25" thickBot="1" x14ac:dyDescent="0.3">
      <c r="A204" s="41" t="s">
        <v>227</v>
      </c>
      <c r="B204" s="30" t="s">
        <v>226</v>
      </c>
      <c r="C204" s="30">
        <v>148</v>
      </c>
      <c r="D204" s="31">
        <v>11</v>
      </c>
      <c r="E204" s="31" t="s">
        <v>107</v>
      </c>
      <c r="F204" s="30"/>
      <c r="G204" s="32">
        <f>G205+G208+G211+G214</f>
        <v>182.4</v>
      </c>
      <c r="H204" s="32">
        <f t="shared" ref="H204:M204" si="100">H205+H208+H211+H214</f>
        <v>0</v>
      </c>
      <c r="I204" s="32">
        <f t="shared" si="100"/>
        <v>181.89999999999998</v>
      </c>
      <c r="J204" s="32">
        <f t="shared" si="100"/>
        <v>0</v>
      </c>
      <c r="K204" s="32">
        <f t="shared" si="100"/>
        <v>0</v>
      </c>
      <c r="L204" s="32">
        <f t="shared" si="100"/>
        <v>185.6</v>
      </c>
      <c r="M204" s="32">
        <f t="shared" si="100"/>
        <v>186.6</v>
      </c>
    </row>
    <row r="205" spans="1:31" ht="51.75" thickBot="1" x14ac:dyDescent="0.3">
      <c r="A205" s="16" t="s">
        <v>59</v>
      </c>
      <c r="B205" s="21" t="s">
        <v>217</v>
      </c>
      <c r="C205" s="30">
        <v>148</v>
      </c>
      <c r="D205" s="9">
        <v>11</v>
      </c>
      <c r="E205" s="9" t="s">
        <v>107</v>
      </c>
      <c r="F205" s="8"/>
      <c r="G205" s="10">
        <f>G206</f>
        <v>2</v>
      </c>
      <c r="H205" s="10">
        <f t="shared" ref="H205:M206" si="101">H206</f>
        <v>0</v>
      </c>
      <c r="I205" s="10">
        <f t="shared" si="101"/>
        <v>2</v>
      </c>
      <c r="J205" s="10">
        <f t="shared" si="101"/>
        <v>0</v>
      </c>
      <c r="K205" s="10">
        <f t="shared" si="101"/>
        <v>0</v>
      </c>
      <c r="L205" s="10">
        <f t="shared" si="101"/>
        <v>2</v>
      </c>
      <c r="M205" s="10">
        <f t="shared" si="101"/>
        <v>2</v>
      </c>
    </row>
    <row r="206" spans="1:31" ht="26.25" thickBot="1" x14ac:dyDescent="0.3">
      <c r="A206" s="16" t="s">
        <v>60</v>
      </c>
      <c r="B206" s="21" t="s">
        <v>218</v>
      </c>
      <c r="C206" s="30">
        <v>148</v>
      </c>
      <c r="D206" s="9">
        <v>11</v>
      </c>
      <c r="E206" s="9" t="s">
        <v>107</v>
      </c>
      <c r="F206" s="8"/>
      <c r="G206" s="10">
        <f>G207</f>
        <v>2</v>
      </c>
      <c r="H206" s="10">
        <f t="shared" si="101"/>
        <v>0</v>
      </c>
      <c r="I206" s="10">
        <f t="shared" si="101"/>
        <v>2</v>
      </c>
      <c r="J206" s="10">
        <f t="shared" si="101"/>
        <v>0</v>
      </c>
      <c r="K206" s="10">
        <f t="shared" si="101"/>
        <v>0</v>
      </c>
      <c r="L206" s="10">
        <f t="shared" si="101"/>
        <v>2</v>
      </c>
      <c r="M206" s="10">
        <f t="shared" si="101"/>
        <v>2</v>
      </c>
    </row>
    <row r="207" spans="1:31" ht="39" thickBot="1" x14ac:dyDescent="0.3">
      <c r="A207" s="16" t="s">
        <v>61</v>
      </c>
      <c r="B207" s="21" t="s">
        <v>219</v>
      </c>
      <c r="C207" s="30">
        <v>148</v>
      </c>
      <c r="D207" s="9">
        <v>11</v>
      </c>
      <c r="E207" s="9" t="s">
        <v>107</v>
      </c>
      <c r="F207" s="8">
        <v>240</v>
      </c>
      <c r="G207" s="10">
        <v>2</v>
      </c>
      <c r="H207" s="10"/>
      <c r="I207" s="10">
        <v>2</v>
      </c>
      <c r="J207" s="10"/>
      <c r="K207" s="10"/>
      <c r="L207" s="10">
        <v>2</v>
      </c>
      <c r="M207" s="10">
        <v>2</v>
      </c>
    </row>
    <row r="208" spans="1:31" ht="77.25" thickBot="1" x14ac:dyDescent="0.3">
      <c r="A208" s="16" t="s">
        <v>62</v>
      </c>
      <c r="B208" s="21" t="s">
        <v>220</v>
      </c>
      <c r="C208" s="30">
        <v>148</v>
      </c>
      <c r="D208" s="9">
        <v>11</v>
      </c>
      <c r="E208" s="9" t="s">
        <v>107</v>
      </c>
      <c r="F208" s="8"/>
      <c r="G208" s="10">
        <f>G209</f>
        <v>8</v>
      </c>
      <c r="H208" s="10">
        <f t="shared" ref="H208:M209" si="102">H209</f>
        <v>0</v>
      </c>
      <c r="I208" s="10">
        <f t="shared" si="102"/>
        <v>8</v>
      </c>
      <c r="J208" s="10">
        <f t="shared" si="102"/>
        <v>0</v>
      </c>
      <c r="K208" s="10">
        <f t="shared" si="102"/>
        <v>0</v>
      </c>
      <c r="L208" s="10">
        <f t="shared" si="102"/>
        <v>8</v>
      </c>
      <c r="M208" s="10">
        <f t="shared" si="102"/>
        <v>8</v>
      </c>
    </row>
    <row r="209" spans="1:13" ht="26.25" thickBot="1" x14ac:dyDescent="0.3">
      <c r="A209" s="16" t="s">
        <v>60</v>
      </c>
      <c r="B209" s="21" t="s">
        <v>221</v>
      </c>
      <c r="C209" s="30">
        <v>148</v>
      </c>
      <c r="D209" s="9">
        <v>11</v>
      </c>
      <c r="E209" s="9" t="s">
        <v>107</v>
      </c>
      <c r="F209" s="8"/>
      <c r="G209" s="10">
        <f>G210</f>
        <v>8</v>
      </c>
      <c r="H209" s="10">
        <f t="shared" si="102"/>
        <v>0</v>
      </c>
      <c r="I209" s="10">
        <f t="shared" si="102"/>
        <v>8</v>
      </c>
      <c r="J209" s="10">
        <f t="shared" si="102"/>
        <v>0</v>
      </c>
      <c r="K209" s="10">
        <f t="shared" si="102"/>
        <v>0</v>
      </c>
      <c r="L209" s="10">
        <f t="shared" si="102"/>
        <v>8</v>
      </c>
      <c r="M209" s="10">
        <f t="shared" si="102"/>
        <v>8</v>
      </c>
    </row>
    <row r="210" spans="1:13" ht="39" thickBot="1" x14ac:dyDescent="0.3">
      <c r="A210" s="16" t="s">
        <v>61</v>
      </c>
      <c r="B210" s="21" t="s">
        <v>221</v>
      </c>
      <c r="C210" s="30">
        <v>148</v>
      </c>
      <c r="D210" s="9">
        <v>11</v>
      </c>
      <c r="E210" s="9" t="s">
        <v>107</v>
      </c>
      <c r="F210" s="8">
        <v>240</v>
      </c>
      <c r="G210" s="10">
        <v>8</v>
      </c>
      <c r="H210" s="10"/>
      <c r="I210" s="10">
        <v>8</v>
      </c>
      <c r="J210" s="10"/>
      <c r="K210" s="10"/>
      <c r="L210" s="10">
        <v>8</v>
      </c>
      <c r="M210" s="10">
        <v>8</v>
      </c>
    </row>
    <row r="211" spans="1:13" ht="51.75" thickBot="1" x14ac:dyDescent="0.3">
      <c r="A211" s="16" t="s">
        <v>63</v>
      </c>
      <c r="B211" s="21" t="s">
        <v>222</v>
      </c>
      <c r="C211" s="30">
        <v>148</v>
      </c>
      <c r="D211" s="9">
        <v>11</v>
      </c>
      <c r="E211" s="9" t="s">
        <v>107</v>
      </c>
      <c r="F211" s="8"/>
      <c r="G211" s="10">
        <f>G212</f>
        <v>20</v>
      </c>
      <c r="H211" s="10">
        <f t="shared" ref="H211:M212" si="103">H212</f>
        <v>0</v>
      </c>
      <c r="I211" s="10">
        <f t="shared" si="103"/>
        <v>20</v>
      </c>
      <c r="J211" s="10">
        <f t="shared" si="103"/>
        <v>0</v>
      </c>
      <c r="K211" s="10">
        <f t="shared" si="103"/>
        <v>0</v>
      </c>
      <c r="L211" s="10">
        <f t="shared" si="103"/>
        <v>20</v>
      </c>
      <c r="M211" s="10">
        <f t="shared" si="103"/>
        <v>20</v>
      </c>
    </row>
    <row r="212" spans="1:13" ht="26.25" thickBot="1" x14ac:dyDescent="0.3">
      <c r="A212" s="16" t="s">
        <v>60</v>
      </c>
      <c r="B212" s="21" t="s">
        <v>223</v>
      </c>
      <c r="C212" s="30">
        <v>148</v>
      </c>
      <c r="D212" s="9">
        <v>11</v>
      </c>
      <c r="E212" s="9" t="s">
        <v>107</v>
      </c>
      <c r="F212" s="8"/>
      <c r="G212" s="10">
        <f>G213</f>
        <v>20</v>
      </c>
      <c r="H212" s="10">
        <f t="shared" si="103"/>
        <v>0</v>
      </c>
      <c r="I212" s="10">
        <f t="shared" si="103"/>
        <v>20</v>
      </c>
      <c r="J212" s="10">
        <f t="shared" si="103"/>
        <v>0</v>
      </c>
      <c r="K212" s="10">
        <f t="shared" si="103"/>
        <v>0</v>
      </c>
      <c r="L212" s="10">
        <f t="shared" si="103"/>
        <v>20</v>
      </c>
      <c r="M212" s="10">
        <f t="shared" si="103"/>
        <v>20</v>
      </c>
    </row>
    <row r="213" spans="1:13" ht="30.75" customHeight="1" thickBot="1" x14ac:dyDescent="0.3">
      <c r="A213" s="16" t="s">
        <v>61</v>
      </c>
      <c r="B213" s="21" t="s">
        <v>223</v>
      </c>
      <c r="C213" s="30">
        <v>148</v>
      </c>
      <c r="D213" s="9">
        <v>11</v>
      </c>
      <c r="E213" s="9" t="s">
        <v>107</v>
      </c>
      <c r="F213" s="8">
        <v>240</v>
      </c>
      <c r="G213" s="10">
        <v>20</v>
      </c>
      <c r="H213" s="10"/>
      <c r="I213" s="10">
        <v>20</v>
      </c>
      <c r="J213" s="10"/>
      <c r="K213" s="10"/>
      <c r="L213" s="10">
        <v>20</v>
      </c>
      <c r="M213" s="10">
        <v>20</v>
      </c>
    </row>
    <row r="214" spans="1:13" ht="51.75" thickBot="1" x14ac:dyDescent="0.3">
      <c r="A214" s="16" t="s">
        <v>346</v>
      </c>
      <c r="B214" s="21" t="s">
        <v>224</v>
      </c>
      <c r="C214" s="30">
        <v>148</v>
      </c>
      <c r="D214" s="9">
        <v>11</v>
      </c>
      <c r="E214" s="9" t="s">
        <v>107</v>
      </c>
      <c r="F214" s="8"/>
      <c r="G214" s="10">
        <f>G215</f>
        <v>152.4</v>
      </c>
      <c r="H214" s="10">
        <f t="shared" ref="H214:M214" si="104">H215</f>
        <v>0</v>
      </c>
      <c r="I214" s="10">
        <f t="shared" si="104"/>
        <v>151.89999999999998</v>
      </c>
      <c r="J214" s="10">
        <f t="shared" si="104"/>
        <v>0</v>
      </c>
      <c r="K214" s="10">
        <f t="shared" si="104"/>
        <v>0</v>
      </c>
      <c r="L214" s="10">
        <f t="shared" si="104"/>
        <v>155.6</v>
      </c>
      <c r="M214" s="10">
        <f t="shared" si="104"/>
        <v>156.6</v>
      </c>
    </row>
    <row r="215" spans="1:13" ht="26.25" thickBot="1" x14ac:dyDescent="0.3">
      <c r="A215" s="16" t="s">
        <v>60</v>
      </c>
      <c r="B215" s="21" t="s">
        <v>225</v>
      </c>
      <c r="C215" s="30">
        <v>148</v>
      </c>
      <c r="D215" s="9">
        <v>11</v>
      </c>
      <c r="E215" s="9" t="s">
        <v>107</v>
      </c>
      <c r="F215" s="8"/>
      <c r="G215" s="10">
        <f>G216+G217</f>
        <v>152.4</v>
      </c>
      <c r="H215" s="10">
        <f t="shared" ref="H215:M215" si="105">H216+H217</f>
        <v>0</v>
      </c>
      <c r="I215" s="10">
        <f t="shared" si="105"/>
        <v>151.89999999999998</v>
      </c>
      <c r="J215" s="10">
        <f t="shared" si="105"/>
        <v>0</v>
      </c>
      <c r="K215" s="10">
        <f t="shared" si="105"/>
        <v>0</v>
      </c>
      <c r="L215" s="10">
        <f t="shared" si="105"/>
        <v>155.6</v>
      </c>
      <c r="M215" s="10">
        <f t="shared" si="105"/>
        <v>156.6</v>
      </c>
    </row>
    <row r="216" spans="1:13" ht="39" thickBot="1" x14ac:dyDescent="0.3">
      <c r="A216" s="16" t="s">
        <v>61</v>
      </c>
      <c r="B216" s="21" t="s">
        <v>225</v>
      </c>
      <c r="C216" s="30">
        <v>148</v>
      </c>
      <c r="D216" s="9">
        <v>11</v>
      </c>
      <c r="E216" s="9" t="s">
        <v>107</v>
      </c>
      <c r="F216" s="8">
        <v>240</v>
      </c>
      <c r="G216" s="10">
        <v>102.4</v>
      </c>
      <c r="H216" s="10"/>
      <c r="I216" s="10">
        <v>105.6</v>
      </c>
      <c r="J216" s="10"/>
      <c r="K216" s="10"/>
      <c r="L216" s="10">
        <v>105.6</v>
      </c>
      <c r="M216" s="10">
        <v>106.6</v>
      </c>
    </row>
    <row r="217" spans="1:13" ht="26.25" thickBot="1" x14ac:dyDescent="0.3">
      <c r="A217" s="16" t="s">
        <v>26</v>
      </c>
      <c r="B217" s="21" t="s">
        <v>225</v>
      </c>
      <c r="C217" s="30">
        <v>148</v>
      </c>
      <c r="D217" s="9">
        <v>11</v>
      </c>
      <c r="E217" s="9" t="s">
        <v>107</v>
      </c>
      <c r="F217" s="8">
        <v>610</v>
      </c>
      <c r="G217" s="10">
        <v>50</v>
      </c>
      <c r="H217" s="10"/>
      <c r="I217" s="10">
        <v>46.3</v>
      </c>
      <c r="J217" s="10"/>
      <c r="K217" s="10"/>
      <c r="L217" s="10">
        <v>50</v>
      </c>
      <c r="M217" s="10">
        <v>50</v>
      </c>
    </row>
    <row r="218" spans="1:13" ht="39" thickBot="1" x14ac:dyDescent="0.3">
      <c r="A218" s="16" t="s">
        <v>347</v>
      </c>
      <c r="B218" s="21" t="s">
        <v>230</v>
      </c>
      <c r="C218" s="30">
        <v>148</v>
      </c>
      <c r="D218" s="9">
        <v>11</v>
      </c>
      <c r="E218" s="9" t="s">
        <v>112</v>
      </c>
      <c r="F218" s="8"/>
      <c r="G218" s="10">
        <f>G219+G224+G227+G233+G230</f>
        <v>26662.100000000002</v>
      </c>
      <c r="H218" s="54">
        <f t="shared" ref="H218:K218" si="106">H219+H224+H227+H233</f>
        <v>0</v>
      </c>
      <c r="I218" s="54">
        <f t="shared" si="106"/>
        <v>4374.8999999999996</v>
      </c>
      <c r="J218" s="54">
        <f t="shared" si="106"/>
        <v>0</v>
      </c>
      <c r="K218" s="54">
        <f t="shared" si="106"/>
        <v>0</v>
      </c>
      <c r="L218" s="54">
        <f>L219+L224+L227+L233+L230</f>
        <v>9989.4000000000015</v>
      </c>
      <c r="M218" s="54">
        <f>M219+M224+M227+M233+M230</f>
        <v>9989.4000000000015</v>
      </c>
    </row>
    <row r="219" spans="1:13" ht="51.75" thickBot="1" x14ac:dyDescent="0.3">
      <c r="A219" s="16" t="s">
        <v>228</v>
      </c>
      <c r="B219" s="21" t="s">
        <v>231</v>
      </c>
      <c r="C219" s="30">
        <v>148</v>
      </c>
      <c r="D219" s="9">
        <v>11</v>
      </c>
      <c r="E219" s="9" t="s">
        <v>112</v>
      </c>
      <c r="F219" s="8"/>
      <c r="G219" s="10">
        <f>G220+G222</f>
        <v>10016.4</v>
      </c>
      <c r="H219" s="54">
        <f t="shared" ref="H219:M219" si="107">H220+H222</f>
        <v>0</v>
      </c>
      <c r="I219" s="54">
        <f t="shared" si="107"/>
        <v>4374.8999999999996</v>
      </c>
      <c r="J219" s="54">
        <f t="shared" si="107"/>
        <v>0</v>
      </c>
      <c r="K219" s="54">
        <f t="shared" si="107"/>
        <v>0</v>
      </c>
      <c r="L219" s="54">
        <f t="shared" si="107"/>
        <v>9091</v>
      </c>
      <c r="M219" s="54">
        <f t="shared" si="107"/>
        <v>9091</v>
      </c>
    </row>
    <row r="220" spans="1:13" ht="51.75" thickBot="1" x14ac:dyDescent="0.3">
      <c r="A220" s="16" t="s">
        <v>64</v>
      </c>
      <c r="B220" s="21" t="s">
        <v>232</v>
      </c>
      <c r="C220" s="30">
        <v>148</v>
      </c>
      <c r="D220" s="9">
        <v>11</v>
      </c>
      <c r="E220" s="9" t="s">
        <v>112</v>
      </c>
      <c r="F220" s="8"/>
      <c r="G220" s="10">
        <f>G221</f>
        <v>5939.2</v>
      </c>
      <c r="H220" s="22">
        <f t="shared" ref="H220:M220" si="108">H221</f>
        <v>0</v>
      </c>
      <c r="I220" s="22">
        <f t="shared" si="108"/>
        <v>3131.1</v>
      </c>
      <c r="J220" s="22">
        <f t="shared" si="108"/>
        <v>0</v>
      </c>
      <c r="K220" s="22">
        <f t="shared" si="108"/>
        <v>0</v>
      </c>
      <c r="L220" s="22">
        <f t="shared" si="108"/>
        <v>5013.8</v>
      </c>
      <c r="M220" s="22">
        <f t="shared" si="108"/>
        <v>5013.8</v>
      </c>
    </row>
    <row r="221" spans="1:13" ht="26.25" thickBot="1" x14ac:dyDescent="0.3">
      <c r="A221" s="16" t="s">
        <v>26</v>
      </c>
      <c r="B221" s="21" t="s">
        <v>232</v>
      </c>
      <c r="C221" s="30">
        <v>148</v>
      </c>
      <c r="D221" s="9">
        <v>11</v>
      </c>
      <c r="E221" s="9" t="s">
        <v>112</v>
      </c>
      <c r="F221" s="8">
        <v>610</v>
      </c>
      <c r="G221" s="10">
        <v>5939.2</v>
      </c>
      <c r="H221" s="10"/>
      <c r="I221" s="10">
        <v>3131.1</v>
      </c>
      <c r="J221" s="10"/>
      <c r="K221" s="10"/>
      <c r="L221" s="10">
        <v>5013.8</v>
      </c>
      <c r="M221" s="10">
        <v>5013.8</v>
      </c>
    </row>
    <row r="222" spans="1:13" ht="64.5" thickBot="1" x14ac:dyDescent="0.3">
      <c r="A222" s="16" t="s">
        <v>28</v>
      </c>
      <c r="B222" s="21" t="s">
        <v>233</v>
      </c>
      <c r="C222" s="30">
        <v>148</v>
      </c>
      <c r="D222" s="9">
        <v>11</v>
      </c>
      <c r="E222" s="9" t="s">
        <v>112</v>
      </c>
      <c r="F222" s="8"/>
      <c r="G222" s="10">
        <f>G223</f>
        <v>4077.2</v>
      </c>
      <c r="H222" s="22">
        <f t="shared" ref="H222:M222" si="109">H223</f>
        <v>0</v>
      </c>
      <c r="I222" s="22">
        <f t="shared" si="109"/>
        <v>1243.8</v>
      </c>
      <c r="J222" s="22">
        <f t="shared" si="109"/>
        <v>0</v>
      </c>
      <c r="K222" s="22">
        <f t="shared" si="109"/>
        <v>0</v>
      </c>
      <c r="L222" s="22">
        <f t="shared" si="109"/>
        <v>4077.2</v>
      </c>
      <c r="M222" s="22">
        <f t="shared" si="109"/>
        <v>4077.2</v>
      </c>
    </row>
    <row r="223" spans="1:13" ht="26.25" thickBot="1" x14ac:dyDescent="0.3">
      <c r="A223" s="16" t="s">
        <v>29</v>
      </c>
      <c r="B223" s="21" t="s">
        <v>233</v>
      </c>
      <c r="C223" s="30">
        <v>148</v>
      </c>
      <c r="D223" s="9">
        <v>11</v>
      </c>
      <c r="E223" s="9" t="s">
        <v>112</v>
      </c>
      <c r="F223" s="8">
        <v>610</v>
      </c>
      <c r="G223" s="10">
        <v>4077.2</v>
      </c>
      <c r="H223" s="10"/>
      <c r="I223" s="10">
        <v>1243.8</v>
      </c>
      <c r="J223" s="10"/>
      <c r="K223" s="10"/>
      <c r="L223" s="10">
        <v>4077.2</v>
      </c>
      <c r="M223" s="10">
        <v>4077.2</v>
      </c>
    </row>
    <row r="224" spans="1:13" ht="39" thickBot="1" x14ac:dyDescent="0.3">
      <c r="A224" s="16" t="s">
        <v>65</v>
      </c>
      <c r="B224" s="8" t="s">
        <v>348</v>
      </c>
      <c r="C224" s="30">
        <v>148</v>
      </c>
      <c r="D224" s="9">
        <v>11</v>
      </c>
      <c r="E224" s="9" t="s">
        <v>112</v>
      </c>
      <c r="F224" s="8"/>
      <c r="G224" s="10">
        <f>G225</f>
        <v>1000</v>
      </c>
      <c r="H224" s="10">
        <f t="shared" ref="H224:M224" si="110">H225</f>
        <v>0</v>
      </c>
      <c r="I224" s="10">
        <f t="shared" si="110"/>
        <v>0</v>
      </c>
      <c r="J224" s="10">
        <f t="shared" si="110"/>
        <v>0</v>
      </c>
      <c r="K224" s="10">
        <f t="shared" si="110"/>
        <v>0</v>
      </c>
      <c r="L224" s="10">
        <f t="shared" si="110"/>
        <v>666.7</v>
      </c>
      <c r="M224" s="10">
        <f t="shared" si="110"/>
        <v>666.7</v>
      </c>
    </row>
    <row r="225" spans="1:13" ht="68.45" customHeight="1" thickBot="1" x14ac:dyDescent="0.3">
      <c r="A225" s="16" t="s">
        <v>229</v>
      </c>
      <c r="B225" s="8" t="s">
        <v>349</v>
      </c>
      <c r="C225" s="30">
        <v>148</v>
      </c>
      <c r="D225" s="9">
        <v>11</v>
      </c>
      <c r="E225" s="9" t="s">
        <v>112</v>
      </c>
      <c r="F225" s="8"/>
      <c r="G225" s="10">
        <f>G226</f>
        <v>1000</v>
      </c>
      <c r="H225" s="10">
        <f t="shared" ref="H225:M225" si="111">H226</f>
        <v>0</v>
      </c>
      <c r="I225" s="10">
        <f t="shared" si="111"/>
        <v>0</v>
      </c>
      <c r="J225" s="10">
        <f t="shared" si="111"/>
        <v>0</v>
      </c>
      <c r="K225" s="10">
        <f t="shared" si="111"/>
        <v>0</v>
      </c>
      <c r="L225" s="10">
        <f t="shared" si="111"/>
        <v>666.7</v>
      </c>
      <c r="M225" s="10">
        <f t="shared" si="111"/>
        <v>666.7</v>
      </c>
    </row>
    <row r="226" spans="1:13" ht="26.25" thickBot="1" x14ac:dyDescent="0.3">
      <c r="A226" s="16" t="s">
        <v>26</v>
      </c>
      <c r="B226" s="8" t="s">
        <v>349</v>
      </c>
      <c r="C226" s="30">
        <v>148</v>
      </c>
      <c r="D226" s="9">
        <v>11</v>
      </c>
      <c r="E226" s="9" t="s">
        <v>112</v>
      </c>
      <c r="F226" s="8">
        <v>610</v>
      </c>
      <c r="G226" s="10">
        <v>1000</v>
      </c>
      <c r="H226" s="10"/>
      <c r="I226" s="10">
        <v>0</v>
      </c>
      <c r="J226" s="10"/>
      <c r="K226" s="10"/>
      <c r="L226" s="10">
        <v>666.7</v>
      </c>
      <c r="M226" s="10">
        <v>666.7</v>
      </c>
    </row>
    <row r="227" spans="1:13" ht="102.75" thickBot="1" x14ac:dyDescent="0.3">
      <c r="A227" s="92" t="s">
        <v>520</v>
      </c>
      <c r="B227" s="55" t="s">
        <v>519</v>
      </c>
      <c r="C227" s="76">
        <v>148</v>
      </c>
      <c r="D227" s="57" t="s">
        <v>378</v>
      </c>
      <c r="E227" s="57" t="s">
        <v>112</v>
      </c>
      <c r="F227" s="55"/>
      <c r="G227" s="54">
        <f>G228</f>
        <v>14660.9</v>
      </c>
      <c r="H227" s="54">
        <f t="shared" ref="H227:M227" si="112">H228</f>
        <v>0</v>
      </c>
      <c r="I227" s="54">
        <f t="shared" si="112"/>
        <v>0</v>
      </c>
      <c r="J227" s="54">
        <f t="shared" si="112"/>
        <v>0</v>
      </c>
      <c r="K227" s="54">
        <f t="shared" si="112"/>
        <v>0</v>
      </c>
      <c r="L227" s="54">
        <f t="shared" si="112"/>
        <v>0</v>
      </c>
      <c r="M227" s="54">
        <f t="shared" si="112"/>
        <v>0</v>
      </c>
    </row>
    <row r="228" spans="1:13" ht="90" thickBot="1" x14ac:dyDescent="0.3">
      <c r="A228" s="92" t="s">
        <v>521</v>
      </c>
      <c r="B228" s="55" t="s">
        <v>518</v>
      </c>
      <c r="C228" s="76">
        <v>148</v>
      </c>
      <c r="D228" s="57" t="s">
        <v>378</v>
      </c>
      <c r="E228" s="57" t="s">
        <v>112</v>
      </c>
      <c r="F228" s="55"/>
      <c r="G228" s="54">
        <f>G229</f>
        <v>14660.9</v>
      </c>
      <c r="H228" s="54">
        <f t="shared" ref="H228:L228" si="113">H229</f>
        <v>0</v>
      </c>
      <c r="I228" s="54">
        <f t="shared" si="113"/>
        <v>0</v>
      </c>
      <c r="J228" s="54">
        <f t="shared" si="113"/>
        <v>0</v>
      </c>
      <c r="K228" s="54">
        <f t="shared" si="113"/>
        <v>0</v>
      </c>
      <c r="L228" s="54">
        <f t="shared" si="113"/>
        <v>0</v>
      </c>
      <c r="M228" s="54">
        <f>M229</f>
        <v>0</v>
      </c>
    </row>
    <row r="229" spans="1:13" ht="26.25" thickBot="1" x14ac:dyDescent="0.3">
      <c r="A229" s="56" t="s">
        <v>26</v>
      </c>
      <c r="B229" s="55" t="s">
        <v>518</v>
      </c>
      <c r="C229" s="76">
        <v>148</v>
      </c>
      <c r="D229" s="57" t="s">
        <v>378</v>
      </c>
      <c r="E229" s="57" t="s">
        <v>112</v>
      </c>
      <c r="F229" s="55">
        <v>610</v>
      </c>
      <c r="G229" s="54">
        <v>14660.9</v>
      </c>
      <c r="H229" s="54"/>
      <c r="I229" s="54"/>
      <c r="J229" s="54"/>
      <c r="K229" s="54"/>
      <c r="L229" s="54">
        <v>0</v>
      </c>
      <c r="M229" s="54">
        <v>0</v>
      </c>
    </row>
    <row r="230" spans="1:13" ht="51.75" thickBot="1" x14ac:dyDescent="0.3">
      <c r="A230" s="56" t="s">
        <v>574</v>
      </c>
      <c r="B230" s="55" t="s">
        <v>575</v>
      </c>
      <c r="C230" s="127">
        <v>148</v>
      </c>
      <c r="D230" s="57" t="s">
        <v>378</v>
      </c>
      <c r="E230" s="57" t="s">
        <v>112</v>
      </c>
      <c r="F230" s="55"/>
      <c r="G230" s="54">
        <f>G231</f>
        <v>595.9</v>
      </c>
      <c r="H230" s="54"/>
      <c r="I230" s="54"/>
      <c r="J230" s="54"/>
      <c r="K230" s="54"/>
      <c r="L230" s="54">
        <f>L231</f>
        <v>231.7</v>
      </c>
      <c r="M230" s="54">
        <f>M231</f>
        <v>231.7</v>
      </c>
    </row>
    <row r="231" spans="1:13" ht="51.75" thickBot="1" x14ac:dyDescent="0.3">
      <c r="A231" s="56" t="s">
        <v>574</v>
      </c>
      <c r="B231" s="55" t="s">
        <v>576</v>
      </c>
      <c r="C231" s="127">
        <v>148</v>
      </c>
      <c r="D231" s="57" t="s">
        <v>378</v>
      </c>
      <c r="E231" s="57" t="s">
        <v>112</v>
      </c>
      <c r="F231" s="55"/>
      <c r="G231" s="54">
        <f>G232</f>
        <v>595.9</v>
      </c>
      <c r="H231" s="54"/>
      <c r="I231" s="54"/>
      <c r="J231" s="54"/>
      <c r="K231" s="54"/>
      <c r="L231" s="54">
        <f>L232</f>
        <v>231.7</v>
      </c>
      <c r="M231" s="54">
        <f>M232</f>
        <v>231.7</v>
      </c>
    </row>
    <row r="232" spans="1:13" ht="26.25" thickBot="1" x14ac:dyDescent="0.3">
      <c r="A232" s="126" t="s">
        <v>26</v>
      </c>
      <c r="B232" s="55" t="s">
        <v>576</v>
      </c>
      <c r="C232" s="127">
        <v>148</v>
      </c>
      <c r="D232" s="57" t="s">
        <v>378</v>
      </c>
      <c r="E232" s="57" t="s">
        <v>112</v>
      </c>
      <c r="F232" s="55">
        <v>610</v>
      </c>
      <c r="G232" s="54">
        <v>595.9</v>
      </c>
      <c r="H232" s="54"/>
      <c r="I232" s="54"/>
      <c r="J232" s="54"/>
      <c r="K232" s="54"/>
      <c r="L232" s="54">
        <v>231.7</v>
      </c>
      <c r="M232" s="54">
        <v>231.7</v>
      </c>
    </row>
    <row r="233" spans="1:13" ht="39" thickBot="1" x14ac:dyDescent="0.3">
      <c r="A233" s="92" t="s">
        <v>545</v>
      </c>
      <c r="B233" s="86" t="s">
        <v>523</v>
      </c>
      <c r="C233" s="76">
        <v>148</v>
      </c>
      <c r="D233" s="57" t="s">
        <v>378</v>
      </c>
      <c r="E233" s="57" t="s">
        <v>112</v>
      </c>
      <c r="F233" s="55"/>
      <c r="G233" s="54">
        <f>G234</f>
        <v>388.9</v>
      </c>
      <c r="H233" s="54">
        <f t="shared" ref="H233:M233" si="114">H234</f>
        <v>0</v>
      </c>
      <c r="I233" s="54">
        <f t="shared" si="114"/>
        <v>0</v>
      </c>
      <c r="J233" s="54">
        <f t="shared" si="114"/>
        <v>0</v>
      </c>
      <c r="K233" s="54">
        <f t="shared" si="114"/>
        <v>0</v>
      </c>
      <c r="L233" s="54">
        <f t="shared" si="114"/>
        <v>0</v>
      </c>
      <c r="M233" s="54">
        <f t="shared" si="114"/>
        <v>0</v>
      </c>
    </row>
    <row r="234" spans="1:13" ht="60.6" customHeight="1" thickBot="1" x14ac:dyDescent="0.3">
      <c r="A234" s="92" t="s">
        <v>524</v>
      </c>
      <c r="B234" s="86" t="s">
        <v>522</v>
      </c>
      <c r="C234" s="76">
        <v>148</v>
      </c>
      <c r="D234" s="57" t="s">
        <v>378</v>
      </c>
      <c r="E234" s="57" t="s">
        <v>112</v>
      </c>
      <c r="F234" s="55"/>
      <c r="G234" s="54">
        <f>G235</f>
        <v>388.9</v>
      </c>
      <c r="H234" s="54">
        <f t="shared" ref="H234:M234" si="115">H235</f>
        <v>0</v>
      </c>
      <c r="I234" s="54">
        <f t="shared" si="115"/>
        <v>0</v>
      </c>
      <c r="J234" s="54">
        <f t="shared" si="115"/>
        <v>0</v>
      </c>
      <c r="K234" s="54">
        <f t="shared" si="115"/>
        <v>0</v>
      </c>
      <c r="L234" s="54">
        <f t="shared" si="115"/>
        <v>0</v>
      </c>
      <c r="M234" s="54">
        <f t="shared" si="115"/>
        <v>0</v>
      </c>
    </row>
    <row r="235" spans="1:13" ht="26.25" thickBot="1" x14ac:dyDescent="0.3">
      <c r="A235" s="87" t="s">
        <v>26</v>
      </c>
      <c r="B235" s="86" t="s">
        <v>522</v>
      </c>
      <c r="C235" s="76">
        <v>148</v>
      </c>
      <c r="D235" s="57" t="s">
        <v>378</v>
      </c>
      <c r="E235" s="57" t="s">
        <v>112</v>
      </c>
      <c r="F235" s="55">
        <v>610</v>
      </c>
      <c r="G235" s="54">
        <v>388.9</v>
      </c>
      <c r="H235" s="54"/>
      <c r="I235" s="54"/>
      <c r="J235" s="54"/>
      <c r="K235" s="54"/>
      <c r="L235" s="54">
        <v>0</v>
      </c>
      <c r="M235" s="54">
        <v>0</v>
      </c>
    </row>
    <row r="236" spans="1:13" ht="90" thickBot="1" x14ac:dyDescent="0.3">
      <c r="A236" s="15" t="s">
        <v>234</v>
      </c>
      <c r="B236" s="5" t="s">
        <v>251</v>
      </c>
      <c r="C236" s="34"/>
      <c r="D236" s="11"/>
      <c r="E236" s="11"/>
      <c r="F236" s="8"/>
      <c r="G236" s="7">
        <f t="shared" ref="G236:M236" si="116">G237+G261</f>
        <v>113785</v>
      </c>
      <c r="H236" s="7">
        <f t="shared" si="116"/>
        <v>0</v>
      </c>
      <c r="I236" s="7">
        <f t="shared" si="116"/>
        <v>9691.5</v>
      </c>
      <c r="J236" s="7">
        <f t="shared" si="116"/>
        <v>1576.7</v>
      </c>
      <c r="K236" s="7">
        <f t="shared" si="116"/>
        <v>0</v>
      </c>
      <c r="L236" s="7">
        <f t="shared" si="116"/>
        <v>10657</v>
      </c>
      <c r="M236" s="7">
        <f t="shared" si="116"/>
        <v>11070</v>
      </c>
    </row>
    <row r="237" spans="1:13" ht="51.75" thickBot="1" x14ac:dyDescent="0.3">
      <c r="A237" s="19" t="s">
        <v>235</v>
      </c>
      <c r="B237" s="21" t="s">
        <v>238</v>
      </c>
      <c r="C237" s="30">
        <v>148</v>
      </c>
      <c r="D237" s="9" t="s">
        <v>106</v>
      </c>
      <c r="E237" s="9" t="s">
        <v>113</v>
      </c>
      <c r="F237" s="8"/>
      <c r="G237" s="32">
        <f t="shared" ref="G237:M237" si="117">G238+G244+G249+G252+G255+G258</f>
        <v>112555.4</v>
      </c>
      <c r="H237" s="32">
        <f t="shared" si="117"/>
        <v>0</v>
      </c>
      <c r="I237" s="32">
        <f t="shared" si="117"/>
        <v>9691.5</v>
      </c>
      <c r="J237" s="32">
        <f t="shared" si="117"/>
        <v>0</v>
      </c>
      <c r="K237" s="32">
        <f t="shared" si="117"/>
        <v>0</v>
      </c>
      <c r="L237" s="32">
        <f t="shared" si="117"/>
        <v>9429.7000000000007</v>
      </c>
      <c r="M237" s="32">
        <f t="shared" si="117"/>
        <v>9842.7000000000007</v>
      </c>
    </row>
    <row r="238" spans="1:13" ht="64.5" thickBot="1" x14ac:dyDescent="0.3">
      <c r="A238" s="19" t="s">
        <v>236</v>
      </c>
      <c r="B238" s="21" t="s">
        <v>239</v>
      </c>
      <c r="C238" s="30">
        <v>148</v>
      </c>
      <c r="D238" s="9" t="s">
        <v>106</v>
      </c>
      <c r="E238" s="9" t="s">
        <v>113</v>
      </c>
      <c r="F238" s="8"/>
      <c r="G238" s="10">
        <f>G239+G242</f>
        <v>14478.2</v>
      </c>
      <c r="H238" s="54">
        <f t="shared" ref="H238:M238" si="118">H239+H242</f>
        <v>0</v>
      </c>
      <c r="I238" s="54">
        <f t="shared" si="118"/>
        <v>8597.2000000000007</v>
      </c>
      <c r="J238" s="54">
        <f t="shared" si="118"/>
        <v>0</v>
      </c>
      <c r="K238" s="54">
        <f t="shared" si="118"/>
        <v>0</v>
      </c>
      <c r="L238" s="54">
        <f t="shared" si="118"/>
        <v>7991.7</v>
      </c>
      <c r="M238" s="54">
        <f t="shared" si="118"/>
        <v>8244.7000000000007</v>
      </c>
    </row>
    <row r="239" spans="1:13" ht="51.75" thickBot="1" x14ac:dyDescent="0.3">
      <c r="A239" s="19" t="s">
        <v>66</v>
      </c>
      <c r="B239" s="21" t="s">
        <v>240</v>
      </c>
      <c r="C239" s="30">
        <v>148</v>
      </c>
      <c r="D239" s="9" t="s">
        <v>106</v>
      </c>
      <c r="E239" s="9" t="s">
        <v>113</v>
      </c>
      <c r="F239" s="8"/>
      <c r="G239" s="10">
        <f>G240+G241</f>
        <v>9073.5</v>
      </c>
      <c r="H239" s="22">
        <f t="shared" ref="H239:M239" si="119">H240+H241</f>
        <v>0</v>
      </c>
      <c r="I239" s="22">
        <f t="shared" si="119"/>
        <v>8597.2000000000007</v>
      </c>
      <c r="J239" s="22">
        <f t="shared" si="119"/>
        <v>0</v>
      </c>
      <c r="K239" s="22">
        <f t="shared" si="119"/>
        <v>0</v>
      </c>
      <c r="L239" s="22">
        <f t="shared" si="119"/>
        <v>7991.7</v>
      </c>
      <c r="M239" s="22">
        <f t="shared" si="119"/>
        <v>8244.7000000000007</v>
      </c>
    </row>
    <row r="240" spans="1:13" ht="51.75" thickBot="1" x14ac:dyDescent="0.3">
      <c r="A240" s="19" t="s">
        <v>12</v>
      </c>
      <c r="B240" s="21" t="s">
        <v>240</v>
      </c>
      <c r="C240" s="30">
        <v>148</v>
      </c>
      <c r="D240" s="9" t="s">
        <v>106</v>
      </c>
      <c r="E240" s="9" t="s">
        <v>113</v>
      </c>
      <c r="F240" s="8">
        <v>240</v>
      </c>
      <c r="G240" s="10">
        <v>8623.5</v>
      </c>
      <c r="H240" s="10"/>
      <c r="I240" s="10">
        <v>4298.6000000000004</v>
      </c>
      <c r="J240" s="10"/>
      <c r="K240" s="10"/>
      <c r="L240" s="10">
        <v>7541.7</v>
      </c>
      <c r="M240" s="10">
        <v>7794.7</v>
      </c>
    </row>
    <row r="241" spans="1:13" ht="51.75" thickBot="1" x14ac:dyDescent="0.3">
      <c r="A241" s="19" t="s">
        <v>12</v>
      </c>
      <c r="B241" s="21" t="s">
        <v>240</v>
      </c>
      <c r="C241" s="30">
        <v>153</v>
      </c>
      <c r="D241" s="21" t="s">
        <v>106</v>
      </c>
      <c r="E241" s="21" t="s">
        <v>113</v>
      </c>
      <c r="F241" s="20">
        <v>240</v>
      </c>
      <c r="G241" s="22">
        <v>450</v>
      </c>
      <c r="H241" s="22"/>
      <c r="I241" s="22">
        <v>4298.6000000000004</v>
      </c>
      <c r="J241" s="22"/>
      <c r="K241" s="22"/>
      <c r="L241" s="22">
        <v>450</v>
      </c>
      <c r="M241" s="22">
        <v>450</v>
      </c>
    </row>
    <row r="242" spans="1:13" ht="39" thickBot="1" x14ac:dyDescent="0.3">
      <c r="A242" s="19" t="s">
        <v>538</v>
      </c>
      <c r="B242" s="57" t="s">
        <v>537</v>
      </c>
      <c r="C242" s="107">
        <v>148</v>
      </c>
      <c r="D242" s="57" t="s">
        <v>106</v>
      </c>
      <c r="E242" s="57" t="s">
        <v>113</v>
      </c>
      <c r="F242" s="55"/>
      <c r="G242" s="54">
        <f>G243</f>
        <v>5404.7</v>
      </c>
      <c r="H242" s="54">
        <f t="shared" ref="H242:M242" si="120">H243</f>
        <v>0</v>
      </c>
      <c r="I242" s="54">
        <f t="shared" si="120"/>
        <v>0</v>
      </c>
      <c r="J242" s="54">
        <f t="shared" si="120"/>
        <v>0</v>
      </c>
      <c r="K242" s="54">
        <f t="shared" si="120"/>
        <v>0</v>
      </c>
      <c r="L242" s="54">
        <f t="shared" si="120"/>
        <v>0</v>
      </c>
      <c r="M242" s="54">
        <f t="shared" si="120"/>
        <v>0</v>
      </c>
    </row>
    <row r="243" spans="1:13" ht="51.75" thickBot="1" x14ac:dyDescent="0.3">
      <c r="A243" s="19" t="s">
        <v>12</v>
      </c>
      <c r="B243" s="57" t="s">
        <v>537</v>
      </c>
      <c r="C243" s="107">
        <v>148</v>
      </c>
      <c r="D243" s="57" t="s">
        <v>106</v>
      </c>
      <c r="E243" s="57" t="s">
        <v>113</v>
      </c>
      <c r="F243" s="55">
        <v>240</v>
      </c>
      <c r="G243" s="54">
        <v>5404.7</v>
      </c>
      <c r="H243" s="54"/>
      <c r="I243" s="54"/>
      <c r="J243" s="54"/>
      <c r="K243" s="54"/>
      <c r="L243" s="54">
        <v>0</v>
      </c>
      <c r="M243" s="54">
        <v>0</v>
      </c>
    </row>
    <row r="244" spans="1:13" ht="64.5" thickBot="1" x14ac:dyDescent="0.3">
      <c r="A244" s="19" t="s">
        <v>67</v>
      </c>
      <c r="B244" s="21" t="s">
        <v>241</v>
      </c>
      <c r="C244" s="30">
        <v>148</v>
      </c>
      <c r="D244" s="9" t="s">
        <v>106</v>
      </c>
      <c r="E244" s="9" t="s">
        <v>113</v>
      </c>
      <c r="F244" s="8"/>
      <c r="G244" s="10">
        <f>G245+G247</f>
        <v>94567.7</v>
      </c>
      <c r="H244" s="54">
        <f t="shared" ref="H244:M244" si="121">H245+H247</f>
        <v>0</v>
      </c>
      <c r="I244" s="54">
        <f t="shared" si="121"/>
        <v>354.3</v>
      </c>
      <c r="J244" s="54">
        <f t="shared" si="121"/>
        <v>0</v>
      </c>
      <c r="K244" s="54">
        <f t="shared" si="121"/>
        <v>0</v>
      </c>
      <c r="L244" s="54">
        <f t="shared" si="121"/>
        <v>328</v>
      </c>
      <c r="M244" s="54">
        <f t="shared" si="121"/>
        <v>328</v>
      </c>
    </row>
    <row r="245" spans="1:13" ht="51" customHeight="1" thickBot="1" x14ac:dyDescent="0.3">
      <c r="A245" s="19" t="s">
        <v>580</v>
      </c>
      <c r="B245" s="57" t="s">
        <v>581</v>
      </c>
      <c r="C245" s="127">
        <v>148</v>
      </c>
      <c r="D245" s="57" t="s">
        <v>106</v>
      </c>
      <c r="E245" s="57" t="s">
        <v>113</v>
      </c>
      <c r="F245" s="55"/>
      <c r="G245" s="54">
        <f>G246</f>
        <v>94239.7</v>
      </c>
      <c r="H245" s="54"/>
      <c r="I245" s="54"/>
      <c r="J245" s="54"/>
      <c r="K245" s="54"/>
      <c r="L245" s="54">
        <f>L246</f>
        <v>0</v>
      </c>
      <c r="M245" s="54">
        <f>M246</f>
        <v>0</v>
      </c>
    </row>
    <row r="246" spans="1:13" ht="39" customHeight="1" thickBot="1" x14ac:dyDescent="0.3">
      <c r="A246" s="19" t="s">
        <v>12</v>
      </c>
      <c r="B246" s="57" t="s">
        <v>581</v>
      </c>
      <c r="C246" s="127">
        <v>148</v>
      </c>
      <c r="D246" s="57" t="s">
        <v>106</v>
      </c>
      <c r="E246" s="57" t="s">
        <v>113</v>
      </c>
      <c r="F246" s="55">
        <v>240</v>
      </c>
      <c r="G246" s="54">
        <v>94239.7</v>
      </c>
      <c r="H246" s="54"/>
      <c r="I246" s="54"/>
      <c r="J246" s="54"/>
      <c r="K246" s="54"/>
      <c r="L246" s="54">
        <v>0</v>
      </c>
      <c r="M246" s="54">
        <v>0</v>
      </c>
    </row>
    <row r="247" spans="1:13" ht="102.75" thickBot="1" x14ac:dyDescent="0.3">
      <c r="A247" s="19" t="s">
        <v>68</v>
      </c>
      <c r="B247" s="21" t="s">
        <v>242</v>
      </c>
      <c r="C247" s="30">
        <v>148</v>
      </c>
      <c r="D247" s="9" t="s">
        <v>106</v>
      </c>
      <c r="E247" s="9" t="s">
        <v>113</v>
      </c>
      <c r="F247" s="8"/>
      <c r="G247" s="10">
        <f>G248</f>
        <v>328</v>
      </c>
      <c r="H247" s="10">
        <f t="shared" ref="H247:M247" si="122">H248</f>
        <v>0</v>
      </c>
      <c r="I247" s="10">
        <f t="shared" si="122"/>
        <v>354.3</v>
      </c>
      <c r="J247" s="10">
        <f t="shared" si="122"/>
        <v>0</v>
      </c>
      <c r="K247" s="10">
        <f t="shared" si="122"/>
        <v>0</v>
      </c>
      <c r="L247" s="10">
        <f t="shared" si="122"/>
        <v>328</v>
      </c>
      <c r="M247" s="10">
        <f t="shared" si="122"/>
        <v>328</v>
      </c>
    </row>
    <row r="248" spans="1:13" ht="51.75" thickBot="1" x14ac:dyDescent="0.3">
      <c r="A248" s="19" t="s">
        <v>4</v>
      </c>
      <c r="B248" s="21" t="s">
        <v>242</v>
      </c>
      <c r="C248" s="30">
        <v>148</v>
      </c>
      <c r="D248" s="9" t="s">
        <v>106</v>
      </c>
      <c r="E248" s="9" t="s">
        <v>113</v>
      </c>
      <c r="F248" s="8">
        <v>240</v>
      </c>
      <c r="G248" s="10">
        <v>328</v>
      </c>
      <c r="H248" s="10"/>
      <c r="I248" s="10">
        <v>354.3</v>
      </c>
      <c r="J248" s="10"/>
      <c r="K248" s="10"/>
      <c r="L248" s="10">
        <v>328</v>
      </c>
      <c r="M248" s="10">
        <v>328</v>
      </c>
    </row>
    <row r="249" spans="1:13" ht="39" thickBot="1" x14ac:dyDescent="0.3">
      <c r="A249" s="19" t="s">
        <v>69</v>
      </c>
      <c r="B249" s="21" t="s">
        <v>243</v>
      </c>
      <c r="C249" s="30">
        <v>148</v>
      </c>
      <c r="D249" s="9" t="s">
        <v>106</v>
      </c>
      <c r="E249" s="9" t="s">
        <v>113</v>
      </c>
      <c r="F249" s="8"/>
      <c r="G249" s="10">
        <f>G250</f>
        <v>200</v>
      </c>
      <c r="H249" s="10">
        <f t="shared" ref="H249:M250" si="123">H250</f>
        <v>0</v>
      </c>
      <c r="I249" s="10">
        <f t="shared" si="123"/>
        <v>150</v>
      </c>
      <c r="J249" s="10">
        <f t="shared" si="123"/>
        <v>0</v>
      </c>
      <c r="K249" s="10">
        <f t="shared" si="123"/>
        <v>0</v>
      </c>
      <c r="L249" s="10">
        <f t="shared" si="123"/>
        <v>250</v>
      </c>
      <c r="M249" s="10">
        <f t="shared" si="123"/>
        <v>300</v>
      </c>
    </row>
    <row r="250" spans="1:13" ht="77.25" thickBot="1" x14ac:dyDescent="0.3">
      <c r="A250" s="19" t="s">
        <v>70</v>
      </c>
      <c r="B250" s="21" t="s">
        <v>244</v>
      </c>
      <c r="C250" s="30">
        <v>148</v>
      </c>
      <c r="D250" s="9" t="s">
        <v>106</v>
      </c>
      <c r="E250" s="9" t="s">
        <v>113</v>
      </c>
      <c r="F250" s="8"/>
      <c r="G250" s="10">
        <f>G251</f>
        <v>200</v>
      </c>
      <c r="H250" s="10">
        <f t="shared" si="123"/>
        <v>0</v>
      </c>
      <c r="I250" s="10">
        <f t="shared" si="123"/>
        <v>150</v>
      </c>
      <c r="J250" s="10">
        <f t="shared" si="123"/>
        <v>0</v>
      </c>
      <c r="K250" s="10">
        <f t="shared" si="123"/>
        <v>0</v>
      </c>
      <c r="L250" s="10">
        <f t="shared" si="123"/>
        <v>250</v>
      </c>
      <c r="M250" s="10">
        <f t="shared" si="123"/>
        <v>300</v>
      </c>
    </row>
    <row r="251" spans="1:13" ht="51.75" thickBot="1" x14ac:dyDescent="0.3">
      <c r="A251" s="19" t="s">
        <v>3</v>
      </c>
      <c r="B251" s="21" t="s">
        <v>244</v>
      </c>
      <c r="C251" s="30">
        <v>148</v>
      </c>
      <c r="D251" s="9" t="s">
        <v>106</v>
      </c>
      <c r="E251" s="9" t="s">
        <v>113</v>
      </c>
      <c r="F251" s="8">
        <v>240</v>
      </c>
      <c r="G251" s="10">
        <v>200</v>
      </c>
      <c r="H251" s="10"/>
      <c r="I251" s="10">
        <v>150</v>
      </c>
      <c r="J251" s="10"/>
      <c r="K251" s="10"/>
      <c r="L251" s="10">
        <v>250</v>
      </c>
      <c r="M251" s="10">
        <v>300</v>
      </c>
    </row>
    <row r="252" spans="1:13" ht="77.25" thickBot="1" x14ac:dyDescent="0.3">
      <c r="A252" s="19" t="s">
        <v>71</v>
      </c>
      <c r="B252" s="21" t="s">
        <v>245</v>
      </c>
      <c r="C252" s="30">
        <v>148</v>
      </c>
      <c r="D252" s="9" t="s">
        <v>106</v>
      </c>
      <c r="E252" s="9" t="s">
        <v>113</v>
      </c>
      <c r="F252" s="8"/>
      <c r="G252" s="10">
        <f>G253</f>
        <v>150</v>
      </c>
      <c r="H252" s="10">
        <f t="shared" ref="H252:M253" si="124">H253</f>
        <v>0</v>
      </c>
      <c r="I252" s="10">
        <f t="shared" si="124"/>
        <v>120</v>
      </c>
      <c r="J252" s="10">
        <f t="shared" si="124"/>
        <v>0</v>
      </c>
      <c r="K252" s="10">
        <f t="shared" si="124"/>
        <v>0</v>
      </c>
      <c r="L252" s="10">
        <f t="shared" si="124"/>
        <v>200</v>
      </c>
      <c r="M252" s="10">
        <f t="shared" si="124"/>
        <v>250</v>
      </c>
    </row>
    <row r="253" spans="1:13" ht="26.25" thickBot="1" x14ac:dyDescent="0.3">
      <c r="A253" s="19" t="s">
        <v>72</v>
      </c>
      <c r="B253" s="21" t="s">
        <v>246</v>
      </c>
      <c r="C253" s="30">
        <v>148</v>
      </c>
      <c r="D253" s="9" t="s">
        <v>106</v>
      </c>
      <c r="E253" s="9" t="s">
        <v>113</v>
      </c>
      <c r="F253" s="8"/>
      <c r="G253" s="10">
        <f>G254</f>
        <v>150</v>
      </c>
      <c r="H253" s="10">
        <f t="shared" si="124"/>
        <v>0</v>
      </c>
      <c r="I253" s="10">
        <f t="shared" si="124"/>
        <v>120</v>
      </c>
      <c r="J253" s="10">
        <f t="shared" si="124"/>
        <v>0</v>
      </c>
      <c r="K253" s="10">
        <f t="shared" si="124"/>
        <v>0</v>
      </c>
      <c r="L253" s="10">
        <f t="shared" si="124"/>
        <v>200</v>
      </c>
      <c r="M253" s="10">
        <f t="shared" si="124"/>
        <v>250</v>
      </c>
    </row>
    <row r="254" spans="1:13" ht="51.75" thickBot="1" x14ac:dyDescent="0.3">
      <c r="A254" s="19" t="s">
        <v>3</v>
      </c>
      <c r="B254" s="21" t="s">
        <v>246</v>
      </c>
      <c r="C254" s="30">
        <v>148</v>
      </c>
      <c r="D254" s="9" t="s">
        <v>106</v>
      </c>
      <c r="E254" s="9" t="s">
        <v>113</v>
      </c>
      <c r="F254" s="8">
        <v>240</v>
      </c>
      <c r="G254" s="10">
        <v>150</v>
      </c>
      <c r="H254" s="10"/>
      <c r="I254" s="10">
        <v>120</v>
      </c>
      <c r="J254" s="10"/>
      <c r="K254" s="10"/>
      <c r="L254" s="10">
        <v>200</v>
      </c>
      <c r="M254" s="10">
        <v>250</v>
      </c>
    </row>
    <row r="255" spans="1:13" ht="39" thickBot="1" x14ac:dyDescent="0.3">
      <c r="A255" s="19" t="s">
        <v>73</v>
      </c>
      <c r="B255" s="21" t="s">
        <v>247</v>
      </c>
      <c r="C255" s="30">
        <v>148</v>
      </c>
      <c r="D255" s="9" t="s">
        <v>106</v>
      </c>
      <c r="E255" s="9" t="s">
        <v>113</v>
      </c>
      <c r="F255" s="8"/>
      <c r="G255" s="10">
        <f>G256</f>
        <v>150</v>
      </c>
      <c r="H255" s="10">
        <f t="shared" ref="H255:M256" si="125">H256</f>
        <v>0</v>
      </c>
      <c r="I255" s="10">
        <f t="shared" si="125"/>
        <v>100</v>
      </c>
      <c r="J255" s="10">
        <f t="shared" si="125"/>
        <v>0</v>
      </c>
      <c r="K255" s="10">
        <f t="shared" si="125"/>
        <v>0</v>
      </c>
      <c r="L255" s="10">
        <f t="shared" si="125"/>
        <v>170</v>
      </c>
      <c r="M255" s="10">
        <f t="shared" si="125"/>
        <v>200</v>
      </c>
    </row>
    <row r="256" spans="1:13" ht="51.75" thickBot="1" x14ac:dyDescent="0.3">
      <c r="A256" s="19" t="s">
        <v>237</v>
      </c>
      <c r="B256" s="21" t="s">
        <v>248</v>
      </c>
      <c r="C256" s="30">
        <v>148</v>
      </c>
      <c r="D256" s="9" t="s">
        <v>106</v>
      </c>
      <c r="E256" s="9" t="s">
        <v>113</v>
      </c>
      <c r="F256" s="8"/>
      <c r="G256" s="10">
        <f>G257</f>
        <v>150</v>
      </c>
      <c r="H256" s="10">
        <f t="shared" si="125"/>
        <v>0</v>
      </c>
      <c r="I256" s="10">
        <f t="shared" si="125"/>
        <v>100</v>
      </c>
      <c r="J256" s="10">
        <f t="shared" si="125"/>
        <v>0</v>
      </c>
      <c r="K256" s="10">
        <f t="shared" si="125"/>
        <v>0</v>
      </c>
      <c r="L256" s="10">
        <f t="shared" si="125"/>
        <v>170</v>
      </c>
      <c r="M256" s="10">
        <f t="shared" si="125"/>
        <v>200</v>
      </c>
    </row>
    <row r="257" spans="1:15" ht="51.75" thickBot="1" x14ac:dyDescent="0.3">
      <c r="A257" s="19" t="s">
        <v>3</v>
      </c>
      <c r="B257" s="21" t="s">
        <v>248</v>
      </c>
      <c r="C257" s="30">
        <v>148</v>
      </c>
      <c r="D257" s="9" t="s">
        <v>106</v>
      </c>
      <c r="E257" s="9" t="s">
        <v>113</v>
      </c>
      <c r="F257" s="8">
        <v>240</v>
      </c>
      <c r="G257" s="10">
        <v>150</v>
      </c>
      <c r="H257" s="10"/>
      <c r="I257" s="10">
        <v>100</v>
      </c>
      <c r="J257" s="10"/>
      <c r="K257" s="10"/>
      <c r="L257" s="10">
        <v>170</v>
      </c>
      <c r="M257" s="10">
        <v>200</v>
      </c>
    </row>
    <row r="258" spans="1:15" ht="39" thickBot="1" x14ac:dyDescent="0.3">
      <c r="A258" s="19" t="s">
        <v>74</v>
      </c>
      <c r="B258" s="21" t="s">
        <v>249</v>
      </c>
      <c r="C258" s="30">
        <v>148</v>
      </c>
      <c r="D258" s="9" t="s">
        <v>106</v>
      </c>
      <c r="E258" s="9" t="s">
        <v>113</v>
      </c>
      <c r="F258" s="8"/>
      <c r="G258" s="10">
        <f>G259</f>
        <v>3009.5</v>
      </c>
      <c r="H258" s="10">
        <f t="shared" ref="H258:M259" si="126">H259</f>
        <v>0</v>
      </c>
      <c r="I258" s="10">
        <f t="shared" si="126"/>
        <v>370</v>
      </c>
      <c r="J258" s="10">
        <f t="shared" si="126"/>
        <v>0</v>
      </c>
      <c r="K258" s="10">
        <f t="shared" si="126"/>
        <v>0</v>
      </c>
      <c r="L258" s="10">
        <f t="shared" si="126"/>
        <v>490</v>
      </c>
      <c r="M258" s="10">
        <f t="shared" si="126"/>
        <v>520</v>
      </c>
    </row>
    <row r="259" spans="1:15" ht="39" thickBot="1" x14ac:dyDescent="0.3">
      <c r="A259" s="19" t="s">
        <v>75</v>
      </c>
      <c r="B259" s="21" t="s">
        <v>250</v>
      </c>
      <c r="C259" s="30">
        <v>148</v>
      </c>
      <c r="D259" s="9" t="s">
        <v>106</v>
      </c>
      <c r="E259" s="9" t="s">
        <v>113</v>
      </c>
      <c r="F259" s="8"/>
      <c r="G259" s="10">
        <f>G260</f>
        <v>3009.5</v>
      </c>
      <c r="H259" s="10">
        <f t="shared" si="126"/>
        <v>0</v>
      </c>
      <c r="I259" s="10">
        <f t="shared" si="126"/>
        <v>370</v>
      </c>
      <c r="J259" s="10">
        <f t="shared" si="126"/>
        <v>0</v>
      </c>
      <c r="K259" s="10">
        <f t="shared" si="126"/>
        <v>0</v>
      </c>
      <c r="L259" s="10">
        <f t="shared" si="126"/>
        <v>490</v>
      </c>
      <c r="M259" s="10">
        <f t="shared" si="126"/>
        <v>520</v>
      </c>
    </row>
    <row r="260" spans="1:15" ht="51.75" thickBot="1" x14ac:dyDescent="0.3">
      <c r="A260" s="19" t="s">
        <v>4</v>
      </c>
      <c r="B260" s="21" t="s">
        <v>250</v>
      </c>
      <c r="C260" s="30">
        <v>148</v>
      </c>
      <c r="D260" s="9" t="s">
        <v>106</v>
      </c>
      <c r="E260" s="9" t="s">
        <v>113</v>
      </c>
      <c r="F260" s="8">
        <v>240</v>
      </c>
      <c r="G260" s="10">
        <v>3009.5</v>
      </c>
      <c r="H260" s="10"/>
      <c r="I260" s="10">
        <v>370</v>
      </c>
      <c r="J260" s="10"/>
      <c r="K260" s="10"/>
      <c r="L260" s="10">
        <v>490</v>
      </c>
      <c r="M260" s="10">
        <v>520</v>
      </c>
    </row>
    <row r="261" spans="1:15" ht="26.25" thickBot="1" x14ac:dyDescent="0.3">
      <c r="A261" s="19" t="s">
        <v>76</v>
      </c>
      <c r="B261" s="21" t="s">
        <v>252</v>
      </c>
      <c r="C261" s="30">
        <v>148</v>
      </c>
      <c r="D261" s="9" t="s">
        <v>106</v>
      </c>
      <c r="E261" s="9" t="s">
        <v>110</v>
      </c>
      <c r="F261" s="8"/>
      <c r="G261" s="10">
        <f>G262+G265</f>
        <v>1229.5999999999999</v>
      </c>
      <c r="H261" s="10">
        <f t="shared" ref="H261:M263" si="127">H262</f>
        <v>0</v>
      </c>
      <c r="I261" s="10">
        <f t="shared" si="127"/>
        <v>0</v>
      </c>
      <c r="J261" s="10">
        <f t="shared" si="127"/>
        <v>1576.7</v>
      </c>
      <c r="K261" s="10">
        <f t="shared" si="127"/>
        <v>0</v>
      </c>
      <c r="L261" s="10">
        <f t="shared" si="127"/>
        <v>1227.3</v>
      </c>
      <c r="M261" s="10">
        <f t="shared" si="127"/>
        <v>1227.3</v>
      </c>
    </row>
    <row r="262" spans="1:15" ht="166.5" thickBot="1" x14ac:dyDescent="0.3">
      <c r="A262" s="19" t="s">
        <v>255</v>
      </c>
      <c r="B262" s="21" t="s">
        <v>253</v>
      </c>
      <c r="C262" s="30">
        <v>148</v>
      </c>
      <c r="D262" s="9" t="s">
        <v>106</v>
      </c>
      <c r="E262" s="9" t="s">
        <v>110</v>
      </c>
      <c r="F262" s="8"/>
      <c r="G262" s="10">
        <f>G263</f>
        <v>1226.5</v>
      </c>
      <c r="H262" s="10">
        <f t="shared" si="127"/>
        <v>0</v>
      </c>
      <c r="I262" s="10">
        <f t="shared" si="127"/>
        <v>0</v>
      </c>
      <c r="J262" s="10">
        <f t="shared" si="127"/>
        <v>1576.7</v>
      </c>
      <c r="K262" s="10">
        <f t="shared" si="127"/>
        <v>0</v>
      </c>
      <c r="L262" s="10">
        <f t="shared" si="127"/>
        <v>1227.3</v>
      </c>
      <c r="M262" s="10">
        <f t="shared" si="127"/>
        <v>1227.3</v>
      </c>
    </row>
    <row r="263" spans="1:15" ht="141" thickBot="1" x14ac:dyDescent="0.3">
      <c r="A263" s="35" t="s">
        <v>77</v>
      </c>
      <c r="B263" s="21" t="s">
        <v>254</v>
      </c>
      <c r="C263" s="30">
        <v>148</v>
      </c>
      <c r="D263" s="9" t="s">
        <v>106</v>
      </c>
      <c r="E263" s="9" t="s">
        <v>110</v>
      </c>
      <c r="F263" s="8"/>
      <c r="G263" s="10">
        <f>G264</f>
        <v>1226.5</v>
      </c>
      <c r="H263" s="10">
        <f t="shared" si="127"/>
        <v>0</v>
      </c>
      <c r="I263" s="10">
        <f t="shared" si="127"/>
        <v>0</v>
      </c>
      <c r="J263" s="10">
        <f t="shared" si="127"/>
        <v>1576.7</v>
      </c>
      <c r="K263" s="10">
        <f t="shared" si="127"/>
        <v>0</v>
      </c>
      <c r="L263" s="10">
        <f t="shared" si="127"/>
        <v>1227.3</v>
      </c>
      <c r="M263" s="10">
        <f t="shared" si="127"/>
        <v>1227.3</v>
      </c>
    </row>
    <row r="264" spans="1:15" ht="51.75" thickBot="1" x14ac:dyDescent="0.3">
      <c r="A264" s="19" t="s">
        <v>12</v>
      </c>
      <c r="B264" s="21" t="s">
        <v>254</v>
      </c>
      <c r="C264" s="30">
        <v>148</v>
      </c>
      <c r="D264" s="9" t="s">
        <v>106</v>
      </c>
      <c r="E264" s="9" t="s">
        <v>110</v>
      </c>
      <c r="F264" s="8">
        <v>240</v>
      </c>
      <c r="G264" s="32">
        <v>1226.5</v>
      </c>
      <c r="H264" s="32"/>
      <c r="I264" s="32"/>
      <c r="J264" s="32">
        <v>1576.7</v>
      </c>
      <c r="K264" s="32"/>
      <c r="L264" s="32">
        <v>1227.3</v>
      </c>
      <c r="M264" s="32">
        <v>1227.3</v>
      </c>
    </row>
    <row r="265" spans="1:15" ht="90" thickBot="1" x14ac:dyDescent="0.3">
      <c r="A265" s="19" t="s">
        <v>577</v>
      </c>
      <c r="B265" s="57" t="s">
        <v>578</v>
      </c>
      <c r="C265" s="127">
        <v>148</v>
      </c>
      <c r="D265" s="57" t="s">
        <v>106</v>
      </c>
      <c r="E265" s="57" t="s">
        <v>110</v>
      </c>
      <c r="F265" s="55"/>
      <c r="G265" s="129">
        <f>G266</f>
        <v>3.1</v>
      </c>
      <c r="H265" s="129"/>
      <c r="I265" s="129"/>
      <c r="J265" s="129"/>
      <c r="K265" s="129"/>
      <c r="L265" s="129">
        <f>L266</f>
        <v>0</v>
      </c>
      <c r="M265" s="129">
        <f>M266</f>
        <v>0</v>
      </c>
    </row>
    <row r="266" spans="1:15" ht="90" thickBot="1" x14ac:dyDescent="0.3">
      <c r="A266" s="19" t="s">
        <v>577</v>
      </c>
      <c r="B266" s="57" t="s">
        <v>579</v>
      </c>
      <c r="C266" s="127">
        <v>148</v>
      </c>
      <c r="D266" s="57" t="s">
        <v>106</v>
      </c>
      <c r="E266" s="57" t="s">
        <v>110</v>
      </c>
      <c r="F266" s="55"/>
      <c r="G266" s="129">
        <f>G267</f>
        <v>3.1</v>
      </c>
      <c r="H266" s="129"/>
      <c r="I266" s="129"/>
      <c r="J266" s="129"/>
      <c r="K266" s="129"/>
      <c r="L266" s="129">
        <f>L267</f>
        <v>0</v>
      </c>
      <c r="M266" s="129">
        <f>M267</f>
        <v>0</v>
      </c>
    </row>
    <row r="267" spans="1:15" ht="51.75" thickBot="1" x14ac:dyDescent="0.3">
      <c r="A267" s="19" t="s">
        <v>12</v>
      </c>
      <c r="B267" s="57" t="s">
        <v>579</v>
      </c>
      <c r="C267" s="127">
        <v>148</v>
      </c>
      <c r="D267" s="57" t="s">
        <v>106</v>
      </c>
      <c r="E267" s="57" t="s">
        <v>110</v>
      </c>
      <c r="F267" s="55">
        <v>240</v>
      </c>
      <c r="G267" s="129">
        <v>3.1</v>
      </c>
      <c r="H267" s="129"/>
      <c r="I267" s="129"/>
      <c r="J267" s="129"/>
      <c r="K267" s="129"/>
      <c r="L267" s="129">
        <v>0</v>
      </c>
      <c r="M267" s="129">
        <v>0</v>
      </c>
    </row>
    <row r="268" spans="1:15" ht="77.25" thickBot="1" x14ac:dyDescent="0.3">
      <c r="A268" s="15" t="s">
        <v>275</v>
      </c>
      <c r="B268" s="5" t="s">
        <v>276</v>
      </c>
      <c r="C268" s="5"/>
      <c r="D268" s="11"/>
      <c r="E268" s="11"/>
      <c r="F268" s="5"/>
      <c r="G268" s="42">
        <f t="shared" ref="G268:M268" si="128">G269+G276+G289</f>
        <v>19994.5</v>
      </c>
      <c r="H268" s="42">
        <f t="shared" si="128"/>
        <v>7339.9</v>
      </c>
      <c r="I268" s="42">
        <f t="shared" si="128"/>
        <v>8938.9</v>
      </c>
      <c r="J268" s="42">
        <f t="shared" si="128"/>
        <v>1483.6</v>
      </c>
      <c r="K268" s="42">
        <f t="shared" si="128"/>
        <v>0</v>
      </c>
      <c r="L268" s="42">
        <f t="shared" si="128"/>
        <v>19246.800000000003</v>
      </c>
      <c r="M268" s="42">
        <f t="shared" si="128"/>
        <v>19166.800000000003</v>
      </c>
    </row>
    <row r="269" spans="1:15" ht="64.5" thickBot="1" x14ac:dyDescent="0.3">
      <c r="A269" s="16" t="s">
        <v>279</v>
      </c>
      <c r="B269" s="8" t="s">
        <v>277</v>
      </c>
      <c r="C269" s="8">
        <v>148</v>
      </c>
      <c r="D269" s="9"/>
      <c r="E269" s="9"/>
      <c r="F269" s="8"/>
      <c r="G269" s="10">
        <f>G270</f>
        <v>10258.799999999999</v>
      </c>
      <c r="H269" s="22">
        <f t="shared" ref="H269:M269" si="129">H270</f>
        <v>0</v>
      </c>
      <c r="I269" s="22">
        <f t="shared" si="129"/>
        <v>8938.9</v>
      </c>
      <c r="J269" s="22">
        <f t="shared" si="129"/>
        <v>0</v>
      </c>
      <c r="K269" s="22">
        <f t="shared" si="129"/>
        <v>0</v>
      </c>
      <c r="L269" s="22">
        <f t="shared" si="129"/>
        <v>10212.9</v>
      </c>
      <c r="M269" s="22">
        <f t="shared" si="129"/>
        <v>10212.9</v>
      </c>
    </row>
    <row r="270" spans="1:15" ht="64.5" thickBot="1" x14ac:dyDescent="0.3">
      <c r="A270" s="16" t="s">
        <v>287</v>
      </c>
      <c r="B270" s="8" t="s">
        <v>278</v>
      </c>
      <c r="C270" s="20">
        <v>148</v>
      </c>
      <c r="D270" s="9" t="s">
        <v>107</v>
      </c>
      <c r="E270" s="9">
        <v>13</v>
      </c>
      <c r="F270" s="8"/>
      <c r="G270" s="10">
        <f t="shared" ref="G270:M270" si="130">G271+G274</f>
        <v>10258.799999999999</v>
      </c>
      <c r="H270" s="22">
        <f t="shared" si="130"/>
        <v>0</v>
      </c>
      <c r="I270" s="22">
        <f t="shared" si="130"/>
        <v>8938.9</v>
      </c>
      <c r="J270" s="22">
        <f t="shared" si="130"/>
        <v>0</v>
      </c>
      <c r="K270" s="22">
        <f t="shared" si="130"/>
        <v>0</v>
      </c>
      <c r="L270" s="22">
        <f t="shared" si="130"/>
        <v>10212.9</v>
      </c>
      <c r="M270" s="22">
        <f t="shared" si="130"/>
        <v>10212.9</v>
      </c>
      <c r="N270" s="58"/>
      <c r="O270" s="59"/>
    </row>
    <row r="271" spans="1:15" ht="102.75" thickBot="1" x14ac:dyDescent="0.3">
      <c r="A271" s="18" t="s">
        <v>32</v>
      </c>
      <c r="B271" s="8" t="s">
        <v>280</v>
      </c>
      <c r="C271" s="20">
        <v>148</v>
      </c>
      <c r="D271" s="9" t="s">
        <v>107</v>
      </c>
      <c r="E271" s="9">
        <v>13</v>
      </c>
      <c r="F271" s="8"/>
      <c r="G271" s="10">
        <f>G272+G273</f>
        <v>7936.9</v>
      </c>
      <c r="H271" s="54">
        <f t="shared" ref="H271:M271" si="131">H272+H273</f>
        <v>0</v>
      </c>
      <c r="I271" s="54">
        <f t="shared" si="131"/>
        <v>6706.2999999999993</v>
      </c>
      <c r="J271" s="54">
        <f t="shared" si="131"/>
        <v>0</v>
      </c>
      <c r="K271" s="54">
        <f t="shared" si="131"/>
        <v>0</v>
      </c>
      <c r="L271" s="54">
        <f t="shared" si="131"/>
        <v>7891</v>
      </c>
      <c r="M271" s="54">
        <f t="shared" si="131"/>
        <v>7891</v>
      </c>
    </row>
    <row r="272" spans="1:15" ht="26.25" thickBot="1" x14ac:dyDescent="0.3">
      <c r="A272" s="18" t="s">
        <v>33</v>
      </c>
      <c r="B272" s="8" t="s">
        <v>280</v>
      </c>
      <c r="C272" s="20">
        <v>148</v>
      </c>
      <c r="D272" s="9" t="s">
        <v>107</v>
      </c>
      <c r="E272" s="9">
        <v>13</v>
      </c>
      <c r="F272" s="8">
        <v>110</v>
      </c>
      <c r="G272" s="10">
        <v>6991</v>
      </c>
      <c r="H272" s="10"/>
      <c r="I272" s="10">
        <v>5793.9</v>
      </c>
      <c r="J272" s="10"/>
      <c r="K272" s="10"/>
      <c r="L272" s="10">
        <v>6991</v>
      </c>
      <c r="M272" s="10">
        <v>6991</v>
      </c>
    </row>
    <row r="273" spans="1:13" ht="51.75" thickBot="1" x14ac:dyDescent="0.3">
      <c r="A273" s="16" t="s">
        <v>12</v>
      </c>
      <c r="B273" s="8" t="s">
        <v>281</v>
      </c>
      <c r="C273" s="20">
        <v>148</v>
      </c>
      <c r="D273" s="9" t="s">
        <v>107</v>
      </c>
      <c r="E273" s="9">
        <v>13</v>
      </c>
      <c r="F273" s="8">
        <v>240</v>
      </c>
      <c r="G273" s="94">
        <v>945.9</v>
      </c>
      <c r="H273" s="94"/>
      <c r="I273" s="94">
        <v>912.4</v>
      </c>
      <c r="J273" s="94"/>
      <c r="K273" s="94"/>
      <c r="L273" s="94">
        <v>900</v>
      </c>
      <c r="M273" s="94">
        <v>900</v>
      </c>
    </row>
    <row r="274" spans="1:13" ht="51.75" thickBot="1" x14ac:dyDescent="0.3">
      <c r="A274" s="16" t="s">
        <v>56</v>
      </c>
      <c r="B274" s="8" t="s">
        <v>282</v>
      </c>
      <c r="C274" s="20">
        <v>148</v>
      </c>
      <c r="D274" s="9" t="s">
        <v>107</v>
      </c>
      <c r="E274" s="9">
        <v>13</v>
      </c>
      <c r="F274" s="8"/>
      <c r="G274" s="10">
        <f>G275</f>
        <v>2321.9</v>
      </c>
      <c r="H274" s="10">
        <f t="shared" ref="H274:M274" si="132">H275</f>
        <v>0</v>
      </c>
      <c r="I274" s="10">
        <f t="shared" si="132"/>
        <v>2232.6</v>
      </c>
      <c r="J274" s="10">
        <f t="shared" si="132"/>
        <v>0</v>
      </c>
      <c r="K274" s="10">
        <f t="shared" si="132"/>
        <v>0</v>
      </c>
      <c r="L274" s="10">
        <f t="shared" si="132"/>
        <v>2321.9</v>
      </c>
      <c r="M274" s="10">
        <f t="shared" si="132"/>
        <v>2321.9</v>
      </c>
    </row>
    <row r="275" spans="1:13" ht="26.25" thickBot="1" x14ac:dyDescent="0.3">
      <c r="A275" s="16" t="s">
        <v>16</v>
      </c>
      <c r="B275" s="8" t="s">
        <v>282</v>
      </c>
      <c r="C275" s="20">
        <v>148</v>
      </c>
      <c r="D275" s="9" t="s">
        <v>107</v>
      </c>
      <c r="E275" s="9">
        <v>13</v>
      </c>
      <c r="F275" s="8">
        <v>110</v>
      </c>
      <c r="G275" s="10">
        <v>2321.9</v>
      </c>
      <c r="H275" s="10"/>
      <c r="I275" s="10">
        <v>2232.6</v>
      </c>
      <c r="J275" s="10"/>
      <c r="K275" s="10"/>
      <c r="L275" s="10">
        <v>2321.9</v>
      </c>
      <c r="M275" s="10">
        <v>2321.9</v>
      </c>
    </row>
    <row r="276" spans="1:13" ht="90" thickBot="1" x14ac:dyDescent="0.3">
      <c r="A276" s="16" t="s">
        <v>288</v>
      </c>
      <c r="B276" s="8" t="s">
        <v>283</v>
      </c>
      <c r="C276" s="20">
        <v>915</v>
      </c>
      <c r="D276" s="9" t="s">
        <v>107</v>
      </c>
      <c r="E276" s="9" t="s">
        <v>111</v>
      </c>
      <c r="F276" s="8"/>
      <c r="G276" s="10">
        <f t="shared" ref="G276:M276" si="133">G277+G283</f>
        <v>9046.2999999999993</v>
      </c>
      <c r="H276" s="54">
        <f t="shared" si="133"/>
        <v>7339.9</v>
      </c>
      <c r="I276" s="54">
        <f t="shared" si="133"/>
        <v>0</v>
      </c>
      <c r="J276" s="54">
        <f t="shared" si="133"/>
        <v>1483.6</v>
      </c>
      <c r="K276" s="54">
        <f t="shared" si="133"/>
        <v>0</v>
      </c>
      <c r="L276" s="54">
        <f t="shared" si="133"/>
        <v>8379.5</v>
      </c>
      <c r="M276" s="54">
        <f t="shared" si="133"/>
        <v>8299.5</v>
      </c>
    </row>
    <row r="277" spans="1:13" ht="93.75" customHeight="1" thickBot="1" x14ac:dyDescent="0.3">
      <c r="A277" s="16" t="s">
        <v>547</v>
      </c>
      <c r="B277" s="8" t="s">
        <v>284</v>
      </c>
      <c r="C277" s="20">
        <v>915</v>
      </c>
      <c r="D277" s="9" t="s">
        <v>107</v>
      </c>
      <c r="E277" s="9" t="s">
        <v>111</v>
      </c>
      <c r="F277" s="8"/>
      <c r="G277" s="10">
        <f t="shared" ref="G277:M277" si="134">G278+G281</f>
        <v>7291.7</v>
      </c>
      <c r="H277" s="54">
        <f t="shared" si="134"/>
        <v>5865.2</v>
      </c>
      <c r="I277" s="54">
        <f t="shared" si="134"/>
        <v>0</v>
      </c>
      <c r="J277" s="54">
        <f t="shared" si="134"/>
        <v>0</v>
      </c>
      <c r="K277" s="54">
        <f t="shared" si="134"/>
        <v>0</v>
      </c>
      <c r="L277" s="54">
        <f t="shared" si="134"/>
        <v>6932.4</v>
      </c>
      <c r="M277" s="54">
        <f t="shared" si="134"/>
        <v>6852.4</v>
      </c>
    </row>
    <row r="278" spans="1:13" ht="39" thickBot="1" x14ac:dyDescent="0.3">
      <c r="A278" s="16" t="s">
        <v>89</v>
      </c>
      <c r="B278" s="8" t="s">
        <v>285</v>
      </c>
      <c r="C278" s="20">
        <v>915</v>
      </c>
      <c r="D278" s="9" t="s">
        <v>107</v>
      </c>
      <c r="E278" s="9" t="s">
        <v>111</v>
      </c>
      <c r="F278" s="8"/>
      <c r="G278" s="10">
        <f>G279+G280</f>
        <v>5913.5</v>
      </c>
      <c r="H278" s="54">
        <f t="shared" ref="H278:M278" si="135">H279+H280</f>
        <v>4540</v>
      </c>
      <c r="I278" s="54">
        <f t="shared" si="135"/>
        <v>0</v>
      </c>
      <c r="J278" s="54">
        <f t="shared" si="135"/>
        <v>0</v>
      </c>
      <c r="K278" s="54">
        <f t="shared" si="135"/>
        <v>0</v>
      </c>
      <c r="L278" s="54">
        <f t="shared" si="135"/>
        <v>5554.2</v>
      </c>
      <c r="M278" s="54">
        <f t="shared" si="135"/>
        <v>5474.2</v>
      </c>
    </row>
    <row r="279" spans="1:13" ht="39" thickBot="1" x14ac:dyDescent="0.3">
      <c r="A279" s="16" t="s">
        <v>55</v>
      </c>
      <c r="B279" s="8" t="s">
        <v>285</v>
      </c>
      <c r="C279" s="20">
        <v>915</v>
      </c>
      <c r="D279" s="9" t="s">
        <v>107</v>
      </c>
      <c r="E279" s="9" t="s">
        <v>111</v>
      </c>
      <c r="F279" s="8">
        <v>120</v>
      </c>
      <c r="G279" s="10">
        <v>5354</v>
      </c>
      <c r="H279" s="10">
        <v>3765.6</v>
      </c>
      <c r="I279" s="10"/>
      <c r="J279" s="10"/>
      <c r="K279" s="10"/>
      <c r="L279" s="10">
        <v>5074.2</v>
      </c>
      <c r="M279" s="10">
        <v>5074.2</v>
      </c>
    </row>
    <row r="280" spans="1:13" ht="51.75" thickBot="1" x14ac:dyDescent="0.3">
      <c r="A280" s="16" t="s">
        <v>4</v>
      </c>
      <c r="B280" s="8" t="s">
        <v>285</v>
      </c>
      <c r="C280" s="20">
        <v>915</v>
      </c>
      <c r="D280" s="9" t="s">
        <v>107</v>
      </c>
      <c r="E280" s="9" t="s">
        <v>111</v>
      </c>
      <c r="F280" s="8">
        <v>240</v>
      </c>
      <c r="G280" s="32">
        <v>559.5</v>
      </c>
      <c r="H280" s="10">
        <v>774.4</v>
      </c>
      <c r="I280" s="10"/>
      <c r="J280" s="10"/>
      <c r="K280" s="10"/>
      <c r="L280" s="10">
        <v>480</v>
      </c>
      <c r="M280" s="10">
        <v>400</v>
      </c>
    </row>
    <row r="281" spans="1:13" ht="51.75" thickBot="1" x14ac:dyDescent="0.3">
      <c r="A281" s="16" t="s">
        <v>56</v>
      </c>
      <c r="B281" s="8" t="s">
        <v>286</v>
      </c>
      <c r="C281" s="20">
        <v>915</v>
      </c>
      <c r="D281" s="9" t="s">
        <v>107</v>
      </c>
      <c r="E281" s="9" t="s">
        <v>111</v>
      </c>
      <c r="F281" s="8"/>
      <c r="G281" s="10">
        <f>G282</f>
        <v>1378.2</v>
      </c>
      <c r="H281" s="10">
        <f t="shared" ref="H281:M281" si="136">H282</f>
        <v>1325.2</v>
      </c>
      <c r="I281" s="10">
        <f t="shared" si="136"/>
        <v>0</v>
      </c>
      <c r="J281" s="10">
        <f t="shared" si="136"/>
        <v>0</v>
      </c>
      <c r="K281" s="10">
        <f t="shared" si="136"/>
        <v>0</v>
      </c>
      <c r="L281" s="10">
        <f t="shared" si="136"/>
        <v>1378.2</v>
      </c>
      <c r="M281" s="10">
        <f t="shared" si="136"/>
        <v>1378.2</v>
      </c>
    </row>
    <row r="282" spans="1:13" ht="39" thickBot="1" x14ac:dyDescent="0.3">
      <c r="A282" s="16" t="s">
        <v>49</v>
      </c>
      <c r="B282" s="8" t="s">
        <v>286</v>
      </c>
      <c r="C282" s="20">
        <v>915</v>
      </c>
      <c r="D282" s="9" t="s">
        <v>107</v>
      </c>
      <c r="E282" s="9" t="s">
        <v>111</v>
      </c>
      <c r="F282" s="8">
        <v>120</v>
      </c>
      <c r="G282" s="10">
        <v>1378.2</v>
      </c>
      <c r="H282" s="10">
        <v>1325.2</v>
      </c>
      <c r="I282" s="10"/>
      <c r="J282" s="10"/>
      <c r="K282" s="10"/>
      <c r="L282" s="10">
        <v>1378.2</v>
      </c>
      <c r="M282" s="10">
        <v>1378.2</v>
      </c>
    </row>
    <row r="283" spans="1:13" ht="64.5" thickBot="1" x14ac:dyDescent="0.3">
      <c r="A283" s="56" t="s">
        <v>403</v>
      </c>
      <c r="B283" s="55" t="s">
        <v>404</v>
      </c>
      <c r="C283" s="55">
        <v>335</v>
      </c>
      <c r="D283" s="57" t="s">
        <v>107</v>
      </c>
      <c r="E283" s="57" t="s">
        <v>111</v>
      </c>
      <c r="F283" s="55"/>
      <c r="G283" s="54">
        <f>G284+G287</f>
        <v>1754.6</v>
      </c>
      <c r="H283" s="54">
        <f t="shared" ref="H283:M283" si="137">H284+H287</f>
        <v>1474.6999999999998</v>
      </c>
      <c r="I283" s="54">
        <f t="shared" si="137"/>
        <v>0</v>
      </c>
      <c r="J283" s="54">
        <f t="shared" si="137"/>
        <v>1483.6</v>
      </c>
      <c r="K283" s="54">
        <f t="shared" si="137"/>
        <v>0</v>
      </c>
      <c r="L283" s="54">
        <f t="shared" si="137"/>
        <v>1447.1</v>
      </c>
      <c r="M283" s="54">
        <f t="shared" si="137"/>
        <v>1447.1</v>
      </c>
    </row>
    <row r="284" spans="1:13" ht="27.75" customHeight="1" thickBot="1" x14ac:dyDescent="0.3">
      <c r="A284" s="41" t="s">
        <v>89</v>
      </c>
      <c r="B284" s="55" t="s">
        <v>405</v>
      </c>
      <c r="C284" s="55">
        <v>335</v>
      </c>
      <c r="D284" s="57" t="s">
        <v>107</v>
      </c>
      <c r="E284" s="57" t="s">
        <v>111</v>
      </c>
      <c r="F284" s="55"/>
      <c r="G284" s="54">
        <f>G285+G286</f>
        <v>1483</v>
      </c>
      <c r="H284" s="54">
        <f t="shared" ref="H284:M284" si="138">H285+H286</f>
        <v>1193.5999999999999</v>
      </c>
      <c r="I284" s="54">
        <f t="shared" si="138"/>
        <v>0</v>
      </c>
      <c r="J284" s="54">
        <f t="shared" si="138"/>
        <v>1193.5999999999999</v>
      </c>
      <c r="K284" s="54">
        <f t="shared" si="138"/>
        <v>0</v>
      </c>
      <c r="L284" s="54">
        <f t="shared" si="138"/>
        <v>1175.5</v>
      </c>
      <c r="M284" s="54">
        <f t="shared" si="138"/>
        <v>1175.5</v>
      </c>
    </row>
    <row r="285" spans="1:13" ht="39" thickBot="1" x14ac:dyDescent="0.3">
      <c r="A285" s="56" t="s">
        <v>55</v>
      </c>
      <c r="B285" s="55" t="s">
        <v>405</v>
      </c>
      <c r="C285" s="55">
        <v>335</v>
      </c>
      <c r="D285" s="57" t="s">
        <v>107</v>
      </c>
      <c r="E285" s="57" t="s">
        <v>111</v>
      </c>
      <c r="F285" s="55">
        <v>120</v>
      </c>
      <c r="G285" s="37">
        <v>1399</v>
      </c>
      <c r="H285" s="142">
        <v>1080</v>
      </c>
      <c r="I285" s="142"/>
      <c r="J285" s="37">
        <v>1080</v>
      </c>
      <c r="K285" s="54"/>
      <c r="L285" s="54">
        <v>1089.5</v>
      </c>
      <c r="M285" s="54">
        <v>1089.5</v>
      </c>
    </row>
    <row r="286" spans="1:13" ht="51.75" thickBot="1" x14ac:dyDescent="0.3">
      <c r="A286" s="56" t="s">
        <v>4</v>
      </c>
      <c r="B286" s="55" t="s">
        <v>405</v>
      </c>
      <c r="C286" s="55">
        <v>335</v>
      </c>
      <c r="D286" s="57" t="s">
        <v>107</v>
      </c>
      <c r="E286" s="57" t="s">
        <v>111</v>
      </c>
      <c r="F286" s="55">
        <v>240</v>
      </c>
      <c r="G286" s="37">
        <v>84</v>
      </c>
      <c r="H286" s="142">
        <v>113.6</v>
      </c>
      <c r="I286" s="142"/>
      <c r="J286" s="37">
        <v>113.6</v>
      </c>
      <c r="K286" s="54"/>
      <c r="L286" s="54">
        <v>86</v>
      </c>
      <c r="M286" s="54">
        <v>86</v>
      </c>
    </row>
    <row r="287" spans="1:13" ht="51.75" thickBot="1" x14ac:dyDescent="0.3">
      <c r="A287" s="56" t="s">
        <v>56</v>
      </c>
      <c r="B287" s="55" t="s">
        <v>406</v>
      </c>
      <c r="C287" s="55">
        <v>335</v>
      </c>
      <c r="D287" s="57" t="s">
        <v>107</v>
      </c>
      <c r="E287" s="57" t="s">
        <v>111</v>
      </c>
      <c r="F287" s="55"/>
      <c r="G287" s="54">
        <f>G288</f>
        <v>271.60000000000002</v>
      </c>
      <c r="H287" s="54">
        <f t="shared" ref="H287:M287" si="139">H288</f>
        <v>281.10000000000002</v>
      </c>
      <c r="I287" s="54">
        <f t="shared" si="139"/>
        <v>0</v>
      </c>
      <c r="J287" s="54">
        <f t="shared" si="139"/>
        <v>290</v>
      </c>
      <c r="K287" s="54">
        <f t="shared" si="139"/>
        <v>0</v>
      </c>
      <c r="L287" s="54">
        <f t="shared" si="139"/>
        <v>271.60000000000002</v>
      </c>
      <c r="M287" s="54">
        <f t="shared" si="139"/>
        <v>271.60000000000002</v>
      </c>
    </row>
    <row r="288" spans="1:13" ht="39" thickBot="1" x14ac:dyDescent="0.3">
      <c r="A288" s="56" t="s">
        <v>49</v>
      </c>
      <c r="B288" s="55" t="s">
        <v>406</v>
      </c>
      <c r="C288" s="55">
        <v>335</v>
      </c>
      <c r="D288" s="57" t="s">
        <v>107</v>
      </c>
      <c r="E288" s="57" t="s">
        <v>111</v>
      </c>
      <c r="F288" s="55">
        <v>120</v>
      </c>
      <c r="G288" s="37">
        <v>271.60000000000002</v>
      </c>
      <c r="H288" s="142">
        <v>281.10000000000002</v>
      </c>
      <c r="I288" s="142"/>
      <c r="J288" s="37">
        <v>290</v>
      </c>
      <c r="K288" s="54"/>
      <c r="L288" s="54">
        <v>271.60000000000002</v>
      </c>
      <c r="M288" s="54">
        <v>271.60000000000002</v>
      </c>
    </row>
    <row r="289" spans="1:13" ht="90" thickBot="1" x14ac:dyDescent="0.3">
      <c r="A289" s="56" t="s">
        <v>410</v>
      </c>
      <c r="B289" s="55" t="s">
        <v>400</v>
      </c>
      <c r="C289" s="55">
        <v>148</v>
      </c>
      <c r="D289" s="57"/>
      <c r="E289" s="57"/>
      <c r="F289" s="55"/>
      <c r="G289" s="54">
        <f>G290</f>
        <v>689.4</v>
      </c>
      <c r="H289" s="54">
        <f t="shared" ref="H289:M289" si="140">H290</f>
        <v>0</v>
      </c>
      <c r="I289" s="54">
        <f t="shared" si="140"/>
        <v>0</v>
      </c>
      <c r="J289" s="54">
        <f t="shared" si="140"/>
        <v>0</v>
      </c>
      <c r="K289" s="54">
        <f t="shared" si="140"/>
        <v>0</v>
      </c>
      <c r="L289" s="54">
        <f t="shared" si="140"/>
        <v>654.4</v>
      </c>
      <c r="M289" s="54">
        <f t="shared" si="140"/>
        <v>654.4</v>
      </c>
    </row>
    <row r="290" spans="1:13" ht="51.75" thickBot="1" x14ac:dyDescent="0.3">
      <c r="A290" s="56" t="s">
        <v>407</v>
      </c>
      <c r="B290" s="55" t="s">
        <v>402</v>
      </c>
      <c r="C290" s="55">
        <v>148</v>
      </c>
      <c r="D290" s="57"/>
      <c r="E290" s="57"/>
      <c r="F290" s="55"/>
      <c r="G290" s="54">
        <f>G291+G293</f>
        <v>689.4</v>
      </c>
      <c r="H290" s="54">
        <f t="shared" ref="H290:M290" si="141">H291+H293</f>
        <v>0</v>
      </c>
      <c r="I290" s="54">
        <f t="shared" si="141"/>
        <v>0</v>
      </c>
      <c r="J290" s="54">
        <f t="shared" si="141"/>
        <v>0</v>
      </c>
      <c r="K290" s="54">
        <f t="shared" si="141"/>
        <v>0</v>
      </c>
      <c r="L290" s="54">
        <f t="shared" si="141"/>
        <v>654.4</v>
      </c>
      <c r="M290" s="54">
        <f t="shared" si="141"/>
        <v>654.4</v>
      </c>
    </row>
    <row r="291" spans="1:13" ht="26.25" thickBot="1" x14ac:dyDescent="0.3">
      <c r="A291" s="41" t="s">
        <v>505</v>
      </c>
      <c r="B291" s="55" t="s">
        <v>408</v>
      </c>
      <c r="C291" s="55">
        <v>148</v>
      </c>
      <c r="D291" s="57" t="s">
        <v>107</v>
      </c>
      <c r="E291" s="57" t="s">
        <v>369</v>
      </c>
      <c r="F291" s="55"/>
      <c r="G291" s="54">
        <f>G292</f>
        <v>464</v>
      </c>
      <c r="H291" s="54">
        <f t="shared" ref="H291:M291" si="142">H292</f>
        <v>0</v>
      </c>
      <c r="I291" s="54">
        <f t="shared" si="142"/>
        <v>0</v>
      </c>
      <c r="J291" s="54">
        <f t="shared" si="142"/>
        <v>0</v>
      </c>
      <c r="K291" s="54">
        <f t="shared" si="142"/>
        <v>0</v>
      </c>
      <c r="L291" s="54">
        <f t="shared" si="142"/>
        <v>429</v>
      </c>
      <c r="M291" s="54">
        <f t="shared" si="142"/>
        <v>429</v>
      </c>
    </row>
    <row r="292" spans="1:13" ht="51.75" thickBot="1" x14ac:dyDescent="0.3">
      <c r="A292" s="56" t="s">
        <v>401</v>
      </c>
      <c r="B292" s="55" t="s">
        <v>408</v>
      </c>
      <c r="C292" s="55">
        <v>148</v>
      </c>
      <c r="D292" s="57" t="s">
        <v>107</v>
      </c>
      <c r="E292" s="57" t="s">
        <v>369</v>
      </c>
      <c r="F292" s="55">
        <v>630</v>
      </c>
      <c r="G292" s="54">
        <v>464</v>
      </c>
      <c r="H292" s="54"/>
      <c r="I292" s="54"/>
      <c r="J292" s="54"/>
      <c r="K292" s="54"/>
      <c r="L292" s="54">
        <v>429</v>
      </c>
      <c r="M292" s="54">
        <v>429</v>
      </c>
    </row>
    <row r="293" spans="1:13" ht="51.75" thickBot="1" x14ac:dyDescent="0.3">
      <c r="A293" s="41" t="s">
        <v>506</v>
      </c>
      <c r="B293" s="55" t="s">
        <v>409</v>
      </c>
      <c r="C293" s="55">
        <v>148</v>
      </c>
      <c r="D293" s="57" t="s">
        <v>328</v>
      </c>
      <c r="E293" s="57" t="s">
        <v>111</v>
      </c>
      <c r="F293" s="55"/>
      <c r="G293" s="54">
        <f>G294</f>
        <v>225.4</v>
      </c>
      <c r="H293" s="54">
        <f t="shared" ref="H293:M293" si="143">H294</f>
        <v>0</v>
      </c>
      <c r="I293" s="54">
        <f t="shared" si="143"/>
        <v>0</v>
      </c>
      <c r="J293" s="54">
        <f t="shared" si="143"/>
        <v>0</v>
      </c>
      <c r="K293" s="54">
        <f t="shared" si="143"/>
        <v>0</v>
      </c>
      <c r="L293" s="54">
        <f t="shared" si="143"/>
        <v>225.4</v>
      </c>
      <c r="M293" s="54">
        <f t="shared" si="143"/>
        <v>225.4</v>
      </c>
    </row>
    <row r="294" spans="1:13" ht="51.75" thickBot="1" x14ac:dyDescent="0.3">
      <c r="A294" s="56" t="s">
        <v>401</v>
      </c>
      <c r="B294" s="55" t="s">
        <v>409</v>
      </c>
      <c r="C294" s="55">
        <v>148</v>
      </c>
      <c r="D294" s="57" t="s">
        <v>328</v>
      </c>
      <c r="E294" s="57" t="s">
        <v>111</v>
      </c>
      <c r="F294" s="55">
        <v>630</v>
      </c>
      <c r="G294" s="54">
        <v>225.4</v>
      </c>
      <c r="H294" s="54"/>
      <c r="I294" s="54"/>
      <c r="J294" s="54"/>
      <c r="K294" s="54"/>
      <c r="L294" s="54">
        <v>225.4</v>
      </c>
      <c r="M294" s="54">
        <v>225.4</v>
      </c>
    </row>
    <row r="295" spans="1:13" ht="64.5" thickBot="1" x14ac:dyDescent="0.3">
      <c r="A295" s="15" t="s">
        <v>350</v>
      </c>
      <c r="B295" s="5" t="s">
        <v>256</v>
      </c>
      <c r="C295" s="5"/>
      <c r="D295" s="11"/>
      <c r="E295" s="11"/>
      <c r="F295" s="5"/>
      <c r="G295" s="7">
        <f t="shared" ref="G295" si="144">G296+G305+G315+G323+G332</f>
        <v>45419.799999999996</v>
      </c>
      <c r="H295" s="7">
        <f t="shared" ref="H295" si="145">H296+H305+H315+H323+H332</f>
        <v>1358.7</v>
      </c>
      <c r="I295" s="7">
        <f t="shared" ref="I295" si="146">I296+I305+I315+I323+I332</f>
        <v>11383.400000000001</v>
      </c>
      <c r="J295" s="7">
        <f t="shared" ref="J295" si="147">J296+J305+J315+J323+J332</f>
        <v>13502.800000000001</v>
      </c>
      <c r="K295" s="7">
        <f t="shared" ref="K295" si="148">K296+K305+K315+K323+K332</f>
        <v>0</v>
      </c>
      <c r="L295" s="7">
        <f t="shared" ref="L295" si="149">L296+L305+L315+L323+L332</f>
        <v>33106.9</v>
      </c>
      <c r="M295" s="7">
        <f t="shared" ref="M295" si="150">M296+M305+M315+M323+M332</f>
        <v>34441.200000000004</v>
      </c>
    </row>
    <row r="296" spans="1:13" ht="26.25" thickBot="1" x14ac:dyDescent="0.3">
      <c r="A296" s="16" t="s">
        <v>78</v>
      </c>
      <c r="B296" s="8" t="s">
        <v>351</v>
      </c>
      <c r="C296" s="8">
        <v>148</v>
      </c>
      <c r="D296" s="9" t="s">
        <v>110</v>
      </c>
      <c r="E296" s="9" t="s">
        <v>107</v>
      </c>
      <c r="F296" s="8"/>
      <c r="G296" s="10">
        <f>G297+G302</f>
        <v>4121.6000000000004</v>
      </c>
      <c r="H296" s="22">
        <f t="shared" ref="H296:M296" si="151">H297</f>
        <v>0</v>
      </c>
      <c r="I296" s="22">
        <f t="shared" si="151"/>
        <v>541.6</v>
      </c>
      <c r="J296" s="22">
        <f t="shared" si="151"/>
        <v>1958.7</v>
      </c>
      <c r="K296" s="22">
        <f t="shared" si="151"/>
        <v>0</v>
      </c>
      <c r="L296" s="22">
        <f t="shared" si="151"/>
        <v>3051.6000000000004</v>
      </c>
      <c r="M296" s="22">
        <f t="shared" si="151"/>
        <v>3068.7</v>
      </c>
    </row>
    <row r="297" spans="1:13" ht="26.25" thickBot="1" x14ac:dyDescent="0.3">
      <c r="A297" s="16" t="s">
        <v>79</v>
      </c>
      <c r="B297" s="8" t="s">
        <v>257</v>
      </c>
      <c r="C297" s="20">
        <v>148</v>
      </c>
      <c r="D297" s="9" t="s">
        <v>110</v>
      </c>
      <c r="E297" s="9" t="s">
        <v>107</v>
      </c>
      <c r="F297" s="8"/>
      <c r="G297" s="10">
        <f>G298+G300</f>
        <v>3069</v>
      </c>
      <c r="H297" s="54">
        <f t="shared" ref="H297:M297" si="152">H298+H300</f>
        <v>0</v>
      </c>
      <c r="I297" s="54">
        <f t="shared" si="152"/>
        <v>541.6</v>
      </c>
      <c r="J297" s="54">
        <f t="shared" si="152"/>
        <v>1958.7</v>
      </c>
      <c r="K297" s="54">
        <f t="shared" si="152"/>
        <v>0</v>
      </c>
      <c r="L297" s="54">
        <f t="shared" si="152"/>
        <v>3051.6000000000004</v>
      </c>
      <c r="M297" s="54">
        <f t="shared" si="152"/>
        <v>3068.7</v>
      </c>
    </row>
    <row r="298" spans="1:13" ht="15.75" thickBot="1" x14ac:dyDescent="0.3">
      <c r="A298" s="16" t="s">
        <v>80</v>
      </c>
      <c r="B298" s="8" t="s">
        <v>258</v>
      </c>
      <c r="C298" s="20">
        <v>148</v>
      </c>
      <c r="D298" s="9" t="s">
        <v>110</v>
      </c>
      <c r="E298" s="9" t="s">
        <v>107</v>
      </c>
      <c r="F298" s="8"/>
      <c r="G298" s="10">
        <f>G299</f>
        <v>1860.3</v>
      </c>
      <c r="H298" s="54">
        <f t="shared" ref="H298:M298" si="153">H299</f>
        <v>0</v>
      </c>
      <c r="I298" s="54">
        <f t="shared" si="153"/>
        <v>0</v>
      </c>
      <c r="J298" s="54">
        <f t="shared" si="153"/>
        <v>1958.7</v>
      </c>
      <c r="K298" s="54">
        <f t="shared" si="153"/>
        <v>0</v>
      </c>
      <c r="L298" s="54">
        <f t="shared" si="153"/>
        <v>1685.2</v>
      </c>
      <c r="M298" s="54">
        <f t="shared" si="153"/>
        <v>1536.4</v>
      </c>
    </row>
    <row r="299" spans="1:13" ht="26.25" thickBot="1" x14ac:dyDescent="0.3">
      <c r="A299" s="16" t="s">
        <v>26</v>
      </c>
      <c r="B299" s="8" t="s">
        <v>258</v>
      </c>
      <c r="C299" s="20">
        <v>148</v>
      </c>
      <c r="D299" s="9" t="s">
        <v>110</v>
      </c>
      <c r="E299" s="9" t="s">
        <v>107</v>
      </c>
      <c r="F299" s="8">
        <v>610</v>
      </c>
      <c r="G299" s="10">
        <v>1860.3</v>
      </c>
      <c r="H299" s="10"/>
      <c r="I299" s="10"/>
      <c r="J299" s="10">
        <v>1958.7</v>
      </c>
      <c r="K299" s="10"/>
      <c r="L299" s="10">
        <v>1685.2</v>
      </c>
      <c r="M299" s="10">
        <v>1536.4</v>
      </c>
    </row>
    <row r="300" spans="1:13" ht="64.5" thickBot="1" x14ac:dyDescent="0.3">
      <c r="A300" s="16" t="s">
        <v>28</v>
      </c>
      <c r="B300" s="8" t="s">
        <v>259</v>
      </c>
      <c r="C300" s="20">
        <v>148</v>
      </c>
      <c r="D300" s="9" t="s">
        <v>110</v>
      </c>
      <c r="E300" s="9" t="s">
        <v>107</v>
      </c>
      <c r="F300" s="8"/>
      <c r="G300" s="10">
        <f>G301</f>
        <v>1208.7</v>
      </c>
      <c r="H300" s="10">
        <f t="shared" ref="H300:M300" si="154">H301</f>
        <v>0</v>
      </c>
      <c r="I300" s="10">
        <f t="shared" si="154"/>
        <v>541.6</v>
      </c>
      <c r="J300" s="10">
        <f t="shared" si="154"/>
        <v>0</v>
      </c>
      <c r="K300" s="10">
        <f t="shared" si="154"/>
        <v>0</v>
      </c>
      <c r="L300" s="10">
        <f t="shared" si="154"/>
        <v>1366.4</v>
      </c>
      <c r="M300" s="10">
        <f t="shared" si="154"/>
        <v>1532.3</v>
      </c>
    </row>
    <row r="301" spans="1:13" ht="30" customHeight="1" thickBot="1" x14ac:dyDescent="0.3">
      <c r="A301" s="16" t="s">
        <v>26</v>
      </c>
      <c r="B301" s="8" t="s">
        <v>259</v>
      </c>
      <c r="C301" s="20">
        <v>148</v>
      </c>
      <c r="D301" s="9" t="s">
        <v>110</v>
      </c>
      <c r="E301" s="9" t="s">
        <v>107</v>
      </c>
      <c r="F301" s="8">
        <v>610</v>
      </c>
      <c r="G301" s="10">
        <v>1208.7</v>
      </c>
      <c r="H301" s="10"/>
      <c r="I301" s="10">
        <v>541.6</v>
      </c>
      <c r="J301" s="10"/>
      <c r="K301" s="10"/>
      <c r="L301" s="10">
        <v>1366.4</v>
      </c>
      <c r="M301" s="10">
        <v>1532.3</v>
      </c>
    </row>
    <row r="302" spans="1:13" ht="30" customHeight="1" thickBot="1" x14ac:dyDescent="0.3">
      <c r="A302" s="19" t="s">
        <v>289</v>
      </c>
      <c r="B302" s="57" t="s">
        <v>582</v>
      </c>
      <c r="C302" s="55">
        <v>148</v>
      </c>
      <c r="D302" s="57" t="s">
        <v>110</v>
      </c>
      <c r="E302" s="57" t="s">
        <v>107</v>
      </c>
      <c r="F302" s="55"/>
      <c r="G302" s="54">
        <f>G303</f>
        <v>1052.5999999999999</v>
      </c>
      <c r="H302" s="54"/>
      <c r="I302" s="54"/>
      <c r="J302" s="54"/>
      <c r="K302" s="54"/>
      <c r="L302" s="54">
        <f>L303</f>
        <v>0</v>
      </c>
      <c r="M302" s="54">
        <f>M303</f>
        <v>0</v>
      </c>
    </row>
    <row r="303" spans="1:13" ht="30" customHeight="1" thickBot="1" x14ac:dyDescent="0.3">
      <c r="A303" s="19" t="s">
        <v>289</v>
      </c>
      <c r="B303" s="57" t="s">
        <v>583</v>
      </c>
      <c r="C303" s="55">
        <v>148</v>
      </c>
      <c r="D303" s="57" t="s">
        <v>110</v>
      </c>
      <c r="E303" s="57" t="s">
        <v>107</v>
      </c>
      <c r="F303" s="55"/>
      <c r="G303" s="54">
        <f>G304</f>
        <v>1052.5999999999999</v>
      </c>
      <c r="H303" s="54"/>
      <c r="I303" s="54"/>
      <c r="J303" s="54"/>
      <c r="K303" s="54"/>
      <c r="L303" s="54">
        <f>L304</f>
        <v>0</v>
      </c>
      <c r="M303" s="54">
        <f>M304</f>
        <v>0</v>
      </c>
    </row>
    <row r="304" spans="1:13" ht="30" customHeight="1" thickBot="1" x14ac:dyDescent="0.3">
      <c r="A304" s="19" t="s">
        <v>26</v>
      </c>
      <c r="B304" s="57" t="s">
        <v>583</v>
      </c>
      <c r="C304" s="55">
        <v>148</v>
      </c>
      <c r="D304" s="57" t="s">
        <v>110</v>
      </c>
      <c r="E304" s="57" t="s">
        <v>107</v>
      </c>
      <c r="F304" s="55">
        <v>610</v>
      </c>
      <c r="G304" s="54">
        <v>1052.5999999999999</v>
      </c>
      <c r="H304" s="54"/>
      <c r="I304" s="54"/>
      <c r="J304" s="54"/>
      <c r="K304" s="54"/>
      <c r="L304" s="54">
        <v>0</v>
      </c>
      <c r="M304" s="54">
        <v>0</v>
      </c>
    </row>
    <row r="305" spans="1:13" ht="26.25" thickBot="1" x14ac:dyDescent="0.3">
      <c r="A305" s="16" t="s">
        <v>81</v>
      </c>
      <c r="B305" s="8" t="s">
        <v>260</v>
      </c>
      <c r="C305" s="20">
        <v>148</v>
      </c>
      <c r="D305" s="9" t="s">
        <v>110</v>
      </c>
      <c r="E305" s="9" t="s">
        <v>107</v>
      </c>
      <c r="F305" s="8"/>
      <c r="G305" s="10">
        <f>G306</f>
        <v>11875.9</v>
      </c>
      <c r="H305" s="22">
        <f t="shared" ref="H305:M305" si="155">H306</f>
        <v>0</v>
      </c>
      <c r="I305" s="22">
        <f t="shared" si="155"/>
        <v>7589.2000000000007</v>
      </c>
      <c r="J305" s="22">
        <f t="shared" si="155"/>
        <v>0</v>
      </c>
      <c r="K305" s="22">
        <f t="shared" si="155"/>
        <v>0</v>
      </c>
      <c r="L305" s="22">
        <f t="shared" si="155"/>
        <v>9840.7999999999993</v>
      </c>
      <c r="M305" s="22">
        <f t="shared" si="155"/>
        <v>10385.200000000001</v>
      </c>
    </row>
    <row r="306" spans="1:13" ht="26.25" thickBot="1" x14ac:dyDescent="0.3">
      <c r="A306" s="16" t="s">
        <v>82</v>
      </c>
      <c r="B306" s="8" t="s">
        <v>562</v>
      </c>
      <c r="C306" s="20">
        <v>148</v>
      </c>
      <c r="D306" s="9" t="s">
        <v>110</v>
      </c>
      <c r="E306" s="9" t="s">
        <v>107</v>
      </c>
      <c r="F306" s="8"/>
      <c r="G306" s="10">
        <f t="shared" ref="G306" si="156">G307+G309+G313+G311</f>
        <v>11875.9</v>
      </c>
      <c r="H306" s="54">
        <f t="shared" ref="H306" si="157">H307+H309+H313+H311</f>
        <v>0</v>
      </c>
      <c r="I306" s="54">
        <f t="shared" ref="I306" si="158">I307+I309+I313+I311</f>
        <v>7589.2000000000007</v>
      </c>
      <c r="J306" s="54">
        <f t="shared" ref="J306" si="159">J307+J309+J313+J311</f>
        <v>0</v>
      </c>
      <c r="K306" s="54">
        <f t="shared" ref="K306" si="160">K307+K309+K313+K311</f>
        <v>0</v>
      </c>
      <c r="L306" s="54">
        <f t="shared" ref="L306" si="161">L307+L309+L313+L311</f>
        <v>9840.7999999999993</v>
      </c>
      <c r="M306" s="54">
        <f t="shared" ref="M306" si="162">M307+M309+M313+M311</f>
        <v>10385.200000000001</v>
      </c>
    </row>
    <row r="307" spans="1:13" ht="15.75" thickBot="1" x14ac:dyDescent="0.3">
      <c r="A307" s="16" t="s">
        <v>80</v>
      </c>
      <c r="B307" s="8" t="s">
        <v>261</v>
      </c>
      <c r="C307" s="20">
        <v>148</v>
      </c>
      <c r="D307" s="9" t="s">
        <v>110</v>
      </c>
      <c r="E307" s="9" t="s">
        <v>107</v>
      </c>
      <c r="F307" s="8"/>
      <c r="G307" s="10">
        <f>G308</f>
        <v>6309.9</v>
      </c>
      <c r="H307" s="10">
        <f t="shared" ref="H307:M307" si="163">H308</f>
        <v>0</v>
      </c>
      <c r="I307" s="10">
        <f t="shared" si="163"/>
        <v>5464.2</v>
      </c>
      <c r="J307" s="10">
        <f t="shared" si="163"/>
        <v>0</v>
      </c>
      <c r="K307" s="10">
        <f t="shared" si="163"/>
        <v>0</v>
      </c>
      <c r="L307" s="10">
        <f t="shared" si="163"/>
        <v>5106.8</v>
      </c>
      <c r="M307" s="10">
        <f t="shared" si="163"/>
        <v>5106.8</v>
      </c>
    </row>
    <row r="308" spans="1:13" ht="26.25" thickBot="1" x14ac:dyDescent="0.3">
      <c r="A308" s="16" t="s">
        <v>26</v>
      </c>
      <c r="B308" s="8" t="s">
        <v>261</v>
      </c>
      <c r="C308" s="20">
        <v>148</v>
      </c>
      <c r="D308" s="9" t="s">
        <v>110</v>
      </c>
      <c r="E308" s="9" t="s">
        <v>107</v>
      </c>
      <c r="F308" s="8">
        <v>610</v>
      </c>
      <c r="G308" s="10">
        <v>6309.9</v>
      </c>
      <c r="H308" s="10"/>
      <c r="I308" s="10">
        <v>5464.2</v>
      </c>
      <c r="J308" s="10"/>
      <c r="K308" s="10"/>
      <c r="L308" s="10">
        <v>5106.8</v>
      </c>
      <c r="M308" s="10">
        <v>5106.8</v>
      </c>
    </row>
    <row r="309" spans="1:13" ht="64.5" thickBot="1" x14ac:dyDescent="0.3">
      <c r="A309" s="16" t="s">
        <v>28</v>
      </c>
      <c r="B309" s="8" t="s">
        <v>262</v>
      </c>
      <c r="C309" s="20">
        <v>148</v>
      </c>
      <c r="D309" s="9" t="s">
        <v>110</v>
      </c>
      <c r="E309" s="9" t="s">
        <v>107</v>
      </c>
      <c r="F309" s="8"/>
      <c r="G309" s="10">
        <f>G310</f>
        <v>3801.9</v>
      </c>
      <c r="H309" s="10">
        <f t="shared" ref="H309:M309" si="164">H310</f>
        <v>0</v>
      </c>
      <c r="I309" s="10">
        <f t="shared" si="164"/>
        <v>1386.4</v>
      </c>
      <c r="J309" s="10">
        <f t="shared" si="164"/>
        <v>0</v>
      </c>
      <c r="K309" s="10">
        <f t="shared" si="164"/>
        <v>0</v>
      </c>
      <c r="L309" s="10">
        <f t="shared" si="164"/>
        <v>4356</v>
      </c>
      <c r="M309" s="10">
        <f t="shared" si="164"/>
        <v>4900.3999999999996</v>
      </c>
    </row>
    <row r="310" spans="1:13" ht="26.25" thickBot="1" x14ac:dyDescent="0.3">
      <c r="A310" s="16" t="s">
        <v>26</v>
      </c>
      <c r="B310" s="8" t="s">
        <v>262</v>
      </c>
      <c r="C310" s="20">
        <v>148</v>
      </c>
      <c r="D310" s="9" t="s">
        <v>110</v>
      </c>
      <c r="E310" s="9" t="s">
        <v>107</v>
      </c>
      <c r="F310" s="8">
        <v>610</v>
      </c>
      <c r="G310" s="22">
        <v>3801.9</v>
      </c>
      <c r="H310" s="22"/>
      <c r="I310" s="22">
        <v>1386.4</v>
      </c>
      <c r="J310" s="22"/>
      <c r="K310" s="22"/>
      <c r="L310" s="22">
        <v>4356</v>
      </c>
      <c r="M310" s="22">
        <v>4900.3999999999996</v>
      </c>
    </row>
    <row r="311" spans="1:13" ht="64.5" thickBot="1" x14ac:dyDescent="0.3">
      <c r="A311" s="19" t="s">
        <v>289</v>
      </c>
      <c r="B311" s="31" t="s">
        <v>290</v>
      </c>
      <c r="C311" s="20">
        <v>148</v>
      </c>
      <c r="D311" s="9" t="s">
        <v>110</v>
      </c>
      <c r="E311" s="9" t="s">
        <v>107</v>
      </c>
      <c r="F311" s="8"/>
      <c r="G311" s="10">
        <f>G312</f>
        <v>1386.1</v>
      </c>
      <c r="H311" s="10">
        <f t="shared" ref="H311:M311" si="165">H312</f>
        <v>0</v>
      </c>
      <c r="I311" s="10">
        <f t="shared" si="165"/>
        <v>360.8</v>
      </c>
      <c r="J311" s="10">
        <f t="shared" si="165"/>
        <v>0</v>
      </c>
      <c r="K311" s="10">
        <f t="shared" si="165"/>
        <v>0</v>
      </c>
      <c r="L311" s="10">
        <f t="shared" si="165"/>
        <v>0</v>
      </c>
      <c r="M311" s="10">
        <f t="shared" si="165"/>
        <v>0</v>
      </c>
    </row>
    <row r="312" spans="1:13" ht="26.25" thickBot="1" x14ac:dyDescent="0.3">
      <c r="A312" s="19" t="s">
        <v>26</v>
      </c>
      <c r="B312" s="31" t="s">
        <v>290</v>
      </c>
      <c r="C312" s="20">
        <v>148</v>
      </c>
      <c r="D312" s="9" t="s">
        <v>110</v>
      </c>
      <c r="E312" s="9" t="s">
        <v>107</v>
      </c>
      <c r="F312" s="8">
        <v>610</v>
      </c>
      <c r="G312" s="32">
        <v>1386.1</v>
      </c>
      <c r="H312" s="32"/>
      <c r="I312" s="32">
        <v>360.8</v>
      </c>
      <c r="J312" s="32"/>
      <c r="K312" s="32"/>
      <c r="L312" s="32">
        <v>0</v>
      </c>
      <c r="M312" s="32">
        <v>0</v>
      </c>
    </row>
    <row r="313" spans="1:13" ht="102.75" thickBot="1" x14ac:dyDescent="0.3">
      <c r="A313" s="16" t="s">
        <v>83</v>
      </c>
      <c r="B313" s="8" t="s">
        <v>290</v>
      </c>
      <c r="C313" s="20">
        <v>148</v>
      </c>
      <c r="D313" s="9" t="s">
        <v>110</v>
      </c>
      <c r="E313" s="9" t="s">
        <v>107</v>
      </c>
      <c r="F313" s="8"/>
      <c r="G313" s="10">
        <f>G314</f>
        <v>378</v>
      </c>
      <c r="H313" s="10">
        <f t="shared" ref="H313:M313" si="166">H314</f>
        <v>0</v>
      </c>
      <c r="I313" s="10">
        <f t="shared" si="166"/>
        <v>377.8</v>
      </c>
      <c r="J313" s="10">
        <f t="shared" si="166"/>
        <v>0</v>
      </c>
      <c r="K313" s="10">
        <f t="shared" si="166"/>
        <v>0</v>
      </c>
      <c r="L313" s="10">
        <f t="shared" si="166"/>
        <v>378</v>
      </c>
      <c r="M313" s="10">
        <f t="shared" si="166"/>
        <v>378</v>
      </c>
    </row>
    <row r="314" spans="1:13" ht="26.25" thickBot="1" x14ac:dyDescent="0.3">
      <c r="A314" s="16" t="s">
        <v>26</v>
      </c>
      <c r="B314" s="8" t="s">
        <v>290</v>
      </c>
      <c r="C314" s="20">
        <v>148</v>
      </c>
      <c r="D314" s="9" t="s">
        <v>110</v>
      </c>
      <c r="E314" s="9" t="s">
        <v>107</v>
      </c>
      <c r="F314" s="8">
        <v>610</v>
      </c>
      <c r="G314" s="10">
        <v>378</v>
      </c>
      <c r="H314" s="10"/>
      <c r="I314" s="10">
        <v>377.8</v>
      </c>
      <c r="J314" s="10"/>
      <c r="K314" s="10"/>
      <c r="L314" s="10">
        <v>378</v>
      </c>
      <c r="M314" s="10">
        <v>378</v>
      </c>
    </row>
    <row r="315" spans="1:13" ht="39" thickBot="1" x14ac:dyDescent="0.3">
      <c r="A315" s="16" t="s">
        <v>84</v>
      </c>
      <c r="B315" s="8" t="s">
        <v>263</v>
      </c>
      <c r="C315" s="20">
        <v>148</v>
      </c>
      <c r="D315" s="9"/>
      <c r="E315" s="9"/>
      <c r="F315" s="8"/>
      <c r="G315" s="10">
        <f>G316</f>
        <v>13511.6</v>
      </c>
      <c r="H315" s="54">
        <f t="shared" ref="H315:M315" si="167">H316</f>
        <v>1358.7</v>
      </c>
      <c r="I315" s="54">
        <f t="shared" si="167"/>
        <v>3252.6</v>
      </c>
      <c r="J315" s="54">
        <f t="shared" si="167"/>
        <v>0</v>
      </c>
      <c r="K315" s="54">
        <f t="shared" si="167"/>
        <v>0</v>
      </c>
      <c r="L315" s="54">
        <f t="shared" si="167"/>
        <v>5365.5</v>
      </c>
      <c r="M315" s="54">
        <f t="shared" si="167"/>
        <v>5544.4</v>
      </c>
    </row>
    <row r="316" spans="1:13" ht="77.25" thickBot="1" x14ac:dyDescent="0.3">
      <c r="A316" s="16" t="s">
        <v>85</v>
      </c>
      <c r="B316" s="8" t="s">
        <v>264</v>
      </c>
      <c r="C316" s="20">
        <v>148</v>
      </c>
      <c r="D316" s="9" t="s">
        <v>105</v>
      </c>
      <c r="E316" s="9" t="s">
        <v>109</v>
      </c>
      <c r="F316" s="8"/>
      <c r="G316" s="10">
        <f>G317+G319+G321</f>
        <v>13511.6</v>
      </c>
      <c r="H316" s="54">
        <f t="shared" ref="H316:M316" si="168">H317+H319+H321</f>
        <v>1358.7</v>
      </c>
      <c r="I316" s="54">
        <f t="shared" si="168"/>
        <v>3252.6</v>
      </c>
      <c r="J316" s="54">
        <f t="shared" si="168"/>
        <v>0</v>
      </c>
      <c r="K316" s="54">
        <f t="shared" si="168"/>
        <v>0</v>
      </c>
      <c r="L316" s="54">
        <f t="shared" si="168"/>
        <v>5365.5</v>
      </c>
      <c r="M316" s="54">
        <f t="shared" si="168"/>
        <v>5544.4</v>
      </c>
    </row>
    <row r="317" spans="1:13" ht="26.25" thickBot="1" x14ac:dyDescent="0.3">
      <c r="A317" s="16" t="s">
        <v>47</v>
      </c>
      <c r="B317" s="8" t="s">
        <v>265</v>
      </c>
      <c r="C317" s="20">
        <v>148</v>
      </c>
      <c r="D317" s="9" t="s">
        <v>105</v>
      </c>
      <c r="E317" s="9" t="s">
        <v>109</v>
      </c>
      <c r="F317" s="8"/>
      <c r="G317" s="10">
        <f>G318</f>
        <v>3394.7</v>
      </c>
      <c r="H317" s="54">
        <f t="shared" ref="H317:M317" si="169">H318</f>
        <v>0</v>
      </c>
      <c r="I317" s="54">
        <f t="shared" si="169"/>
        <v>3252.6</v>
      </c>
      <c r="J317" s="54">
        <f t="shared" si="169"/>
        <v>0</v>
      </c>
      <c r="K317" s="54">
        <f t="shared" si="169"/>
        <v>0</v>
      </c>
      <c r="L317" s="54">
        <f t="shared" si="169"/>
        <v>3066.5</v>
      </c>
      <c r="M317" s="54">
        <f t="shared" si="169"/>
        <v>3066.5</v>
      </c>
    </row>
    <row r="318" spans="1:13" ht="26.25" thickBot="1" x14ac:dyDescent="0.3">
      <c r="A318" s="16" t="s">
        <v>35</v>
      </c>
      <c r="B318" s="8" t="s">
        <v>265</v>
      </c>
      <c r="C318" s="20">
        <v>148</v>
      </c>
      <c r="D318" s="9" t="s">
        <v>105</v>
      </c>
      <c r="E318" s="9" t="s">
        <v>109</v>
      </c>
      <c r="F318" s="8">
        <v>610</v>
      </c>
      <c r="G318" s="10">
        <v>3394.7</v>
      </c>
      <c r="H318" s="10"/>
      <c r="I318" s="10">
        <v>3252.6</v>
      </c>
      <c r="J318" s="10"/>
      <c r="K318" s="10"/>
      <c r="L318" s="10">
        <v>3066.5</v>
      </c>
      <c r="M318" s="10">
        <v>3066.5</v>
      </c>
    </row>
    <row r="319" spans="1:13" ht="63.6" customHeight="1" thickBot="1" x14ac:dyDescent="0.3">
      <c r="A319" s="16" t="s">
        <v>28</v>
      </c>
      <c r="B319" s="8" t="s">
        <v>266</v>
      </c>
      <c r="C319" s="20">
        <v>148</v>
      </c>
      <c r="D319" s="9" t="s">
        <v>105</v>
      </c>
      <c r="E319" s="9" t="s">
        <v>109</v>
      </c>
      <c r="F319" s="8"/>
      <c r="G319" s="10">
        <f>G320</f>
        <v>2116.9</v>
      </c>
      <c r="H319" s="10">
        <f t="shared" ref="H319:M319" si="170">H320</f>
        <v>1358.7</v>
      </c>
      <c r="I319" s="10">
        <f t="shared" si="170"/>
        <v>0</v>
      </c>
      <c r="J319" s="10">
        <f t="shared" si="170"/>
        <v>0</v>
      </c>
      <c r="K319" s="10">
        <f t="shared" si="170"/>
        <v>0</v>
      </c>
      <c r="L319" s="10">
        <f t="shared" si="170"/>
        <v>2299</v>
      </c>
      <c r="M319" s="10">
        <f t="shared" si="170"/>
        <v>2477.9</v>
      </c>
    </row>
    <row r="320" spans="1:13" ht="26.25" thickBot="1" x14ac:dyDescent="0.3">
      <c r="A320" s="16" t="s">
        <v>26</v>
      </c>
      <c r="B320" s="8" t="s">
        <v>266</v>
      </c>
      <c r="C320" s="20">
        <v>148</v>
      </c>
      <c r="D320" s="9" t="s">
        <v>105</v>
      </c>
      <c r="E320" s="9" t="s">
        <v>109</v>
      </c>
      <c r="F320" s="8">
        <v>610</v>
      </c>
      <c r="G320" s="10">
        <v>2116.9</v>
      </c>
      <c r="H320" s="10">
        <v>1358.7</v>
      </c>
      <c r="I320" s="10"/>
      <c r="J320" s="10"/>
      <c r="K320" s="10"/>
      <c r="L320" s="10">
        <v>2299</v>
      </c>
      <c r="M320" s="10">
        <v>2477.9</v>
      </c>
    </row>
    <row r="321" spans="1:13" ht="64.5" thickBot="1" x14ac:dyDescent="0.3">
      <c r="A321" s="19" t="s">
        <v>289</v>
      </c>
      <c r="B321" s="108" t="s">
        <v>539</v>
      </c>
      <c r="C321" s="55">
        <v>148</v>
      </c>
      <c r="D321" s="57" t="s">
        <v>105</v>
      </c>
      <c r="E321" s="57" t="s">
        <v>109</v>
      </c>
      <c r="F321" s="55"/>
      <c r="G321" s="54">
        <f>G322</f>
        <v>8000</v>
      </c>
      <c r="H321" s="54">
        <f t="shared" ref="H321:M321" si="171">H322</f>
        <v>0</v>
      </c>
      <c r="I321" s="54">
        <f t="shared" si="171"/>
        <v>0</v>
      </c>
      <c r="J321" s="54">
        <f t="shared" si="171"/>
        <v>0</v>
      </c>
      <c r="K321" s="54">
        <f t="shared" si="171"/>
        <v>0</v>
      </c>
      <c r="L321" s="54">
        <f t="shared" si="171"/>
        <v>0</v>
      </c>
      <c r="M321" s="54">
        <f t="shared" si="171"/>
        <v>0</v>
      </c>
    </row>
    <row r="322" spans="1:13" ht="26.25" thickBot="1" x14ac:dyDescent="0.3">
      <c r="A322" s="19" t="s">
        <v>26</v>
      </c>
      <c r="B322" s="108" t="s">
        <v>539</v>
      </c>
      <c r="C322" s="55">
        <v>148</v>
      </c>
      <c r="D322" s="57" t="s">
        <v>105</v>
      </c>
      <c r="E322" s="57" t="s">
        <v>109</v>
      </c>
      <c r="F322" s="55">
        <v>610</v>
      </c>
      <c r="G322" s="54">
        <v>8000</v>
      </c>
      <c r="H322" s="54"/>
      <c r="I322" s="54"/>
      <c r="J322" s="54"/>
      <c r="K322" s="54"/>
      <c r="L322" s="54">
        <v>0</v>
      </c>
      <c r="M322" s="54">
        <v>0</v>
      </c>
    </row>
    <row r="323" spans="1:13" ht="39" thickBot="1" x14ac:dyDescent="0.3">
      <c r="A323" s="16" t="s">
        <v>86</v>
      </c>
      <c r="B323" s="8" t="s">
        <v>267</v>
      </c>
      <c r="C323" s="20">
        <v>148</v>
      </c>
      <c r="D323" s="9" t="s">
        <v>110</v>
      </c>
      <c r="E323" s="9" t="s">
        <v>107</v>
      </c>
      <c r="F323" s="8"/>
      <c r="G323" s="10">
        <f>G324+G329</f>
        <v>15798.1</v>
      </c>
      <c r="H323" s="54">
        <f t="shared" ref="H323:M323" si="172">H324+H329</f>
        <v>0</v>
      </c>
      <c r="I323" s="54">
        <f t="shared" si="172"/>
        <v>0</v>
      </c>
      <c r="J323" s="54">
        <f t="shared" si="172"/>
        <v>11432.2</v>
      </c>
      <c r="K323" s="54">
        <f t="shared" si="172"/>
        <v>0</v>
      </c>
      <c r="L323" s="54">
        <f t="shared" si="172"/>
        <v>14741.1</v>
      </c>
      <c r="M323" s="54">
        <f t="shared" si="172"/>
        <v>15335</v>
      </c>
    </row>
    <row r="324" spans="1:13" ht="64.5" thickBot="1" x14ac:dyDescent="0.3">
      <c r="A324" s="16" t="s">
        <v>87</v>
      </c>
      <c r="B324" s="8" t="s">
        <v>268</v>
      </c>
      <c r="C324" s="20">
        <v>148</v>
      </c>
      <c r="D324" s="9" t="s">
        <v>110</v>
      </c>
      <c r="E324" s="9" t="s">
        <v>107</v>
      </c>
      <c r="F324" s="8"/>
      <c r="G324" s="10">
        <f>G325+G327</f>
        <v>15746</v>
      </c>
      <c r="H324" s="54">
        <f t="shared" ref="H324:M324" si="173">H325+H327</f>
        <v>0</v>
      </c>
      <c r="I324" s="54">
        <f t="shared" si="173"/>
        <v>0</v>
      </c>
      <c r="J324" s="54">
        <f t="shared" si="173"/>
        <v>11432.2</v>
      </c>
      <c r="K324" s="54">
        <f t="shared" si="173"/>
        <v>0</v>
      </c>
      <c r="L324" s="54">
        <f t="shared" si="173"/>
        <v>14741.1</v>
      </c>
      <c r="M324" s="54">
        <f t="shared" si="173"/>
        <v>15335</v>
      </c>
    </row>
    <row r="325" spans="1:13" ht="15.75" thickBot="1" x14ac:dyDescent="0.3">
      <c r="A325" s="16" t="s">
        <v>80</v>
      </c>
      <c r="B325" s="8" t="s">
        <v>269</v>
      </c>
      <c r="C325" s="20">
        <v>148</v>
      </c>
      <c r="D325" s="9" t="s">
        <v>110</v>
      </c>
      <c r="E325" s="9" t="s">
        <v>107</v>
      </c>
      <c r="F325" s="8"/>
      <c r="G325" s="10">
        <f>G326</f>
        <v>11283.1</v>
      </c>
      <c r="H325" s="10">
        <f t="shared" ref="H325:M325" si="174">H326</f>
        <v>0</v>
      </c>
      <c r="I325" s="10">
        <f t="shared" si="174"/>
        <v>0</v>
      </c>
      <c r="J325" s="10">
        <f t="shared" si="174"/>
        <v>9361.9</v>
      </c>
      <c r="K325" s="10">
        <f t="shared" si="174"/>
        <v>0</v>
      </c>
      <c r="L325" s="10">
        <f t="shared" si="174"/>
        <v>9612.2000000000007</v>
      </c>
      <c r="M325" s="10">
        <f t="shared" si="174"/>
        <v>9512.2000000000007</v>
      </c>
    </row>
    <row r="326" spans="1:13" ht="26.25" thickBot="1" x14ac:dyDescent="0.3">
      <c r="A326" s="16" t="s">
        <v>26</v>
      </c>
      <c r="B326" s="8" t="s">
        <v>269</v>
      </c>
      <c r="C326" s="20">
        <v>148</v>
      </c>
      <c r="D326" s="9" t="s">
        <v>110</v>
      </c>
      <c r="E326" s="9" t="s">
        <v>107</v>
      </c>
      <c r="F326" s="8">
        <v>610</v>
      </c>
      <c r="G326" s="10">
        <v>11283.1</v>
      </c>
      <c r="H326" s="10"/>
      <c r="I326" s="10"/>
      <c r="J326" s="10">
        <v>9361.9</v>
      </c>
      <c r="K326" s="10"/>
      <c r="L326" s="10">
        <v>9612.2000000000007</v>
      </c>
      <c r="M326" s="10">
        <v>9512.2000000000007</v>
      </c>
    </row>
    <row r="327" spans="1:13" ht="64.5" thickBot="1" x14ac:dyDescent="0.3">
      <c r="A327" s="16" t="s">
        <v>28</v>
      </c>
      <c r="B327" s="8" t="s">
        <v>270</v>
      </c>
      <c r="C327" s="20">
        <v>148</v>
      </c>
      <c r="D327" s="9" t="s">
        <v>110</v>
      </c>
      <c r="E327" s="9" t="s">
        <v>107</v>
      </c>
      <c r="F327" s="8"/>
      <c r="G327" s="10">
        <f>G328</f>
        <v>4462.8999999999996</v>
      </c>
      <c r="H327" s="10">
        <f t="shared" ref="H327:L327" si="175">H328</f>
        <v>0</v>
      </c>
      <c r="I327" s="10">
        <f t="shared" si="175"/>
        <v>0</v>
      </c>
      <c r="J327" s="10">
        <f t="shared" si="175"/>
        <v>2070.3000000000002</v>
      </c>
      <c r="K327" s="10">
        <f t="shared" si="175"/>
        <v>0</v>
      </c>
      <c r="L327" s="10">
        <f t="shared" si="175"/>
        <v>5128.8999999999996</v>
      </c>
      <c r="M327" s="10">
        <f>M328</f>
        <v>5822.8</v>
      </c>
    </row>
    <row r="328" spans="1:13" ht="26.25" thickBot="1" x14ac:dyDescent="0.3">
      <c r="A328" s="16" t="s">
        <v>26</v>
      </c>
      <c r="B328" s="8" t="s">
        <v>271</v>
      </c>
      <c r="C328" s="20">
        <v>148</v>
      </c>
      <c r="D328" s="9" t="s">
        <v>110</v>
      </c>
      <c r="E328" s="9" t="s">
        <v>107</v>
      </c>
      <c r="F328" s="8">
        <v>610</v>
      </c>
      <c r="G328" s="10">
        <v>4462.8999999999996</v>
      </c>
      <c r="H328" s="10"/>
      <c r="I328" s="10"/>
      <c r="J328" s="10">
        <v>2070.3000000000002</v>
      </c>
      <c r="K328" s="10"/>
      <c r="L328" s="10">
        <v>5128.8999999999996</v>
      </c>
      <c r="M328" s="10">
        <v>5822.8</v>
      </c>
    </row>
    <row r="329" spans="1:13" ht="39" thickBot="1" x14ac:dyDescent="0.3">
      <c r="A329" s="110" t="s">
        <v>543</v>
      </c>
      <c r="B329" s="57" t="s">
        <v>541</v>
      </c>
      <c r="C329" s="55">
        <v>148</v>
      </c>
      <c r="D329" s="57" t="s">
        <v>110</v>
      </c>
      <c r="E329" s="57" t="s">
        <v>107</v>
      </c>
      <c r="F329" s="55"/>
      <c r="G329" s="54">
        <f>G330</f>
        <v>52.1</v>
      </c>
      <c r="H329" s="54">
        <f t="shared" ref="H329:M329" si="176">H330</f>
        <v>0</v>
      </c>
      <c r="I329" s="54">
        <f t="shared" si="176"/>
        <v>0</v>
      </c>
      <c r="J329" s="54">
        <f t="shared" si="176"/>
        <v>0</v>
      </c>
      <c r="K329" s="54">
        <f t="shared" si="176"/>
        <v>0</v>
      </c>
      <c r="L329" s="54">
        <f t="shared" si="176"/>
        <v>0</v>
      </c>
      <c r="M329" s="54">
        <f t="shared" si="176"/>
        <v>0</v>
      </c>
    </row>
    <row r="330" spans="1:13" ht="51.75" thickBot="1" x14ac:dyDescent="0.3">
      <c r="A330" s="111" t="s">
        <v>544</v>
      </c>
      <c r="B330" s="57" t="s">
        <v>542</v>
      </c>
      <c r="C330" s="55">
        <v>148</v>
      </c>
      <c r="D330" s="57" t="s">
        <v>110</v>
      </c>
      <c r="E330" s="57" t="s">
        <v>107</v>
      </c>
      <c r="F330" s="55"/>
      <c r="G330" s="54">
        <f>G331</f>
        <v>52.1</v>
      </c>
      <c r="H330" s="54">
        <f t="shared" ref="H330:M330" si="177">H331</f>
        <v>0</v>
      </c>
      <c r="I330" s="54">
        <f t="shared" si="177"/>
        <v>0</v>
      </c>
      <c r="J330" s="54">
        <f t="shared" si="177"/>
        <v>0</v>
      </c>
      <c r="K330" s="54">
        <f t="shared" si="177"/>
        <v>0</v>
      </c>
      <c r="L330" s="54">
        <f t="shared" si="177"/>
        <v>0</v>
      </c>
      <c r="M330" s="54">
        <f t="shared" si="177"/>
        <v>0</v>
      </c>
    </row>
    <row r="331" spans="1:13" ht="26.25" thickBot="1" x14ac:dyDescent="0.3">
      <c r="A331" s="19" t="s">
        <v>26</v>
      </c>
      <c r="B331" s="57" t="s">
        <v>542</v>
      </c>
      <c r="C331" s="55">
        <v>148</v>
      </c>
      <c r="D331" s="57" t="s">
        <v>110</v>
      </c>
      <c r="E331" s="57" t="s">
        <v>107</v>
      </c>
      <c r="F331" s="55">
        <v>610</v>
      </c>
      <c r="G331" s="54">
        <v>52.1</v>
      </c>
      <c r="H331" s="54"/>
      <c r="I331" s="54"/>
      <c r="J331" s="54"/>
      <c r="K331" s="54"/>
      <c r="L331" s="54">
        <v>0</v>
      </c>
      <c r="M331" s="54">
        <v>0</v>
      </c>
    </row>
    <row r="332" spans="1:13" ht="39" thickBot="1" x14ac:dyDescent="0.3">
      <c r="A332" s="16" t="s">
        <v>291</v>
      </c>
      <c r="B332" s="8" t="s">
        <v>272</v>
      </c>
      <c r="C332" s="20">
        <v>148</v>
      </c>
      <c r="D332" s="9" t="s">
        <v>107</v>
      </c>
      <c r="E332" s="9">
        <v>13</v>
      </c>
      <c r="F332" s="8"/>
      <c r="G332" s="10">
        <f>G333</f>
        <v>112.6</v>
      </c>
      <c r="H332" s="10">
        <f t="shared" ref="H332:M334" si="178">H333</f>
        <v>0</v>
      </c>
      <c r="I332" s="10">
        <f t="shared" si="178"/>
        <v>0</v>
      </c>
      <c r="J332" s="10">
        <f t="shared" si="178"/>
        <v>111.9</v>
      </c>
      <c r="K332" s="10">
        <f t="shared" si="178"/>
        <v>0</v>
      </c>
      <c r="L332" s="10">
        <f t="shared" si="178"/>
        <v>107.9</v>
      </c>
      <c r="M332" s="10">
        <f t="shared" si="178"/>
        <v>107.9</v>
      </c>
    </row>
    <row r="333" spans="1:13" ht="64.5" thickBot="1" x14ac:dyDescent="0.3">
      <c r="A333" s="16" t="s">
        <v>292</v>
      </c>
      <c r="B333" s="8" t="s">
        <v>273</v>
      </c>
      <c r="C333" s="20">
        <v>148</v>
      </c>
      <c r="D333" s="9" t="s">
        <v>107</v>
      </c>
      <c r="E333" s="9">
        <v>13</v>
      </c>
      <c r="F333" s="8"/>
      <c r="G333" s="10">
        <f>G334</f>
        <v>112.6</v>
      </c>
      <c r="H333" s="10">
        <f t="shared" si="178"/>
        <v>0</v>
      </c>
      <c r="I333" s="10">
        <f t="shared" si="178"/>
        <v>0</v>
      </c>
      <c r="J333" s="10">
        <f t="shared" si="178"/>
        <v>111.9</v>
      </c>
      <c r="K333" s="10">
        <f t="shared" si="178"/>
        <v>0</v>
      </c>
      <c r="L333" s="10">
        <f t="shared" si="178"/>
        <v>107.9</v>
      </c>
      <c r="M333" s="10">
        <f t="shared" si="178"/>
        <v>107.9</v>
      </c>
    </row>
    <row r="334" spans="1:13" ht="34.5" customHeight="1" thickBot="1" x14ac:dyDescent="0.3">
      <c r="A334" s="16" t="s">
        <v>88</v>
      </c>
      <c r="B334" s="8" t="s">
        <v>274</v>
      </c>
      <c r="C334" s="20">
        <v>148</v>
      </c>
      <c r="D334" s="9" t="s">
        <v>107</v>
      </c>
      <c r="E334" s="9">
        <v>13</v>
      </c>
      <c r="F334" s="8"/>
      <c r="G334" s="10">
        <f>G335</f>
        <v>112.6</v>
      </c>
      <c r="H334" s="10">
        <f t="shared" si="178"/>
        <v>0</v>
      </c>
      <c r="I334" s="10">
        <f t="shared" si="178"/>
        <v>0</v>
      </c>
      <c r="J334" s="10">
        <f t="shared" si="178"/>
        <v>111.9</v>
      </c>
      <c r="K334" s="10">
        <f t="shared" si="178"/>
        <v>0</v>
      </c>
      <c r="L334" s="10">
        <f t="shared" si="178"/>
        <v>107.9</v>
      </c>
      <c r="M334" s="10">
        <f t="shared" si="178"/>
        <v>107.9</v>
      </c>
    </row>
    <row r="335" spans="1:13" ht="26.25" thickBot="1" x14ac:dyDescent="0.3">
      <c r="A335" s="16" t="s">
        <v>26</v>
      </c>
      <c r="B335" s="8" t="s">
        <v>274</v>
      </c>
      <c r="C335" s="20">
        <v>148</v>
      </c>
      <c r="D335" s="9" t="s">
        <v>107</v>
      </c>
      <c r="E335" s="9">
        <v>13</v>
      </c>
      <c r="F335" s="8">
        <v>610</v>
      </c>
      <c r="G335" s="10">
        <v>112.6</v>
      </c>
      <c r="H335" s="10"/>
      <c r="I335" s="10"/>
      <c r="J335" s="10">
        <v>111.9</v>
      </c>
      <c r="K335" s="10"/>
      <c r="L335" s="10">
        <v>107.9</v>
      </c>
      <c r="M335" s="10">
        <v>107.9</v>
      </c>
    </row>
    <row r="336" spans="1:13" ht="90" thickBot="1" x14ac:dyDescent="0.3">
      <c r="A336" s="15" t="s">
        <v>420</v>
      </c>
      <c r="B336" s="5" t="s">
        <v>293</v>
      </c>
      <c r="C336" s="5"/>
      <c r="D336" s="11"/>
      <c r="E336" s="11"/>
      <c r="F336" s="5"/>
      <c r="G336" s="7">
        <f>G337+G343+G348+G355</f>
        <v>125659.00000000001</v>
      </c>
      <c r="H336" s="7" t="e">
        <f t="shared" ref="H336:M336" si="179">H337+H343+H348+H355</f>
        <v>#REF!</v>
      </c>
      <c r="I336" s="7" t="e">
        <f t="shared" si="179"/>
        <v>#REF!</v>
      </c>
      <c r="J336" s="7" t="e">
        <f t="shared" si="179"/>
        <v>#REF!</v>
      </c>
      <c r="K336" s="7" t="e">
        <f t="shared" si="179"/>
        <v>#REF!</v>
      </c>
      <c r="L336" s="7">
        <f>L337+L343+L348+L355</f>
        <v>16640.599999999999</v>
      </c>
      <c r="M336" s="7">
        <f t="shared" si="179"/>
        <v>6815.6</v>
      </c>
    </row>
    <row r="337" spans="1:13" ht="66.75" customHeight="1" thickBot="1" x14ac:dyDescent="0.3">
      <c r="A337" s="56" t="s">
        <v>551</v>
      </c>
      <c r="B337" s="57" t="s">
        <v>555</v>
      </c>
      <c r="C337" s="120">
        <v>148</v>
      </c>
      <c r="D337" s="121" t="s">
        <v>108</v>
      </c>
      <c r="E337" s="121" t="s">
        <v>107</v>
      </c>
      <c r="F337" s="5"/>
      <c r="G337" s="54">
        <f>G338</f>
        <v>8950</v>
      </c>
      <c r="H337" s="54"/>
      <c r="I337" s="54"/>
      <c r="J337" s="54"/>
      <c r="K337" s="54"/>
      <c r="L337" s="54">
        <f>L338</f>
        <v>0</v>
      </c>
      <c r="M337" s="54">
        <f>M338</f>
        <v>0</v>
      </c>
    </row>
    <row r="338" spans="1:13" ht="77.25" thickBot="1" x14ac:dyDescent="0.3">
      <c r="A338" s="56" t="s">
        <v>552</v>
      </c>
      <c r="B338" s="57" t="s">
        <v>556</v>
      </c>
      <c r="C338" s="120">
        <v>148</v>
      </c>
      <c r="D338" s="121" t="s">
        <v>108</v>
      </c>
      <c r="E338" s="121" t="s">
        <v>107</v>
      </c>
      <c r="F338" s="5"/>
      <c r="G338" s="54">
        <f>G339+G341</f>
        <v>8950</v>
      </c>
      <c r="H338" s="7">
        <f t="shared" ref="H338:M338" si="180">H339+H341</f>
        <v>0</v>
      </c>
      <c r="I338" s="7">
        <f t="shared" si="180"/>
        <v>0</v>
      </c>
      <c r="J338" s="7">
        <f t="shared" si="180"/>
        <v>0</v>
      </c>
      <c r="K338" s="7">
        <f t="shared" si="180"/>
        <v>0</v>
      </c>
      <c r="L338" s="54">
        <f t="shared" si="180"/>
        <v>0</v>
      </c>
      <c r="M338" s="54">
        <f t="shared" si="180"/>
        <v>0</v>
      </c>
    </row>
    <row r="339" spans="1:13" ht="141" thickBot="1" x14ac:dyDescent="0.3">
      <c r="A339" s="56" t="s">
        <v>553</v>
      </c>
      <c r="B339" s="57" t="s">
        <v>557</v>
      </c>
      <c r="C339" s="120">
        <v>148</v>
      </c>
      <c r="D339" s="121" t="s">
        <v>108</v>
      </c>
      <c r="E339" s="121" t="s">
        <v>107</v>
      </c>
      <c r="F339" s="5"/>
      <c r="G339" s="54">
        <f>G340</f>
        <v>1883.1</v>
      </c>
      <c r="H339" s="7">
        <f t="shared" ref="H339:M339" si="181">H340</f>
        <v>0</v>
      </c>
      <c r="I339" s="7">
        <f t="shared" si="181"/>
        <v>0</v>
      </c>
      <c r="J339" s="7">
        <f t="shared" si="181"/>
        <v>0</v>
      </c>
      <c r="K339" s="7">
        <f t="shared" si="181"/>
        <v>0</v>
      </c>
      <c r="L339" s="54">
        <f t="shared" si="181"/>
        <v>0</v>
      </c>
      <c r="M339" s="54">
        <f t="shared" si="181"/>
        <v>0</v>
      </c>
    </row>
    <row r="340" spans="1:13" ht="15.75" thickBot="1" x14ac:dyDescent="0.3">
      <c r="A340" s="56" t="s">
        <v>91</v>
      </c>
      <c r="B340" s="57" t="s">
        <v>557</v>
      </c>
      <c r="C340" s="120">
        <v>148</v>
      </c>
      <c r="D340" s="121" t="s">
        <v>108</v>
      </c>
      <c r="E340" s="121" t="s">
        <v>107</v>
      </c>
      <c r="F340" s="55">
        <v>410</v>
      </c>
      <c r="G340" s="54">
        <v>1883.1</v>
      </c>
      <c r="H340" s="54"/>
      <c r="I340" s="54"/>
      <c r="J340" s="54"/>
      <c r="K340" s="54"/>
      <c r="L340" s="54">
        <v>0</v>
      </c>
      <c r="M340" s="54">
        <v>0</v>
      </c>
    </row>
    <row r="341" spans="1:13" ht="115.5" thickBot="1" x14ac:dyDescent="0.3">
      <c r="A341" s="56" t="s">
        <v>554</v>
      </c>
      <c r="B341" s="57" t="s">
        <v>558</v>
      </c>
      <c r="C341" s="120">
        <v>148</v>
      </c>
      <c r="D341" s="121" t="s">
        <v>108</v>
      </c>
      <c r="E341" s="121" t="s">
        <v>107</v>
      </c>
      <c r="F341" s="5"/>
      <c r="G341" s="54">
        <f>G342</f>
        <v>7066.9</v>
      </c>
      <c r="H341" s="7">
        <f t="shared" ref="H341:M341" si="182">H342</f>
        <v>0</v>
      </c>
      <c r="I341" s="7">
        <f t="shared" si="182"/>
        <v>0</v>
      </c>
      <c r="J341" s="7">
        <f t="shared" si="182"/>
        <v>0</v>
      </c>
      <c r="K341" s="7">
        <f t="shared" si="182"/>
        <v>0</v>
      </c>
      <c r="L341" s="54">
        <f t="shared" si="182"/>
        <v>0</v>
      </c>
      <c r="M341" s="54">
        <f t="shared" si="182"/>
        <v>0</v>
      </c>
    </row>
    <row r="342" spans="1:13" ht="15.75" thickBot="1" x14ac:dyDescent="0.3">
      <c r="A342" s="56" t="s">
        <v>91</v>
      </c>
      <c r="B342" s="57" t="s">
        <v>558</v>
      </c>
      <c r="C342" s="120">
        <v>148</v>
      </c>
      <c r="D342" s="121" t="s">
        <v>108</v>
      </c>
      <c r="E342" s="121" t="s">
        <v>107</v>
      </c>
      <c r="F342" s="55">
        <v>410</v>
      </c>
      <c r="G342" s="54">
        <v>7066.9</v>
      </c>
      <c r="H342" s="54"/>
      <c r="I342" s="54"/>
      <c r="J342" s="54"/>
      <c r="K342" s="54"/>
      <c r="L342" s="54">
        <v>0</v>
      </c>
      <c r="M342" s="54">
        <v>0</v>
      </c>
    </row>
    <row r="343" spans="1:13" s="33" customFormat="1" ht="64.5" thickBot="1" x14ac:dyDescent="0.3">
      <c r="A343" s="41" t="s">
        <v>421</v>
      </c>
      <c r="B343" s="30" t="s">
        <v>377</v>
      </c>
      <c r="C343" s="30"/>
      <c r="D343" s="31"/>
      <c r="E343" s="31"/>
      <c r="F343" s="30"/>
      <c r="G343" s="32">
        <f>G344</f>
        <v>696.4</v>
      </c>
      <c r="H343" s="32">
        <f t="shared" ref="H343:M345" si="183">H344</f>
        <v>0</v>
      </c>
      <c r="I343" s="32">
        <f t="shared" si="183"/>
        <v>478.2</v>
      </c>
      <c r="J343" s="32">
        <f t="shared" si="183"/>
        <v>0</v>
      </c>
      <c r="K343" s="32">
        <f t="shared" si="183"/>
        <v>0</v>
      </c>
      <c r="L343" s="32">
        <f t="shared" si="183"/>
        <v>572.1</v>
      </c>
      <c r="M343" s="32">
        <f t="shared" si="183"/>
        <v>537.1</v>
      </c>
    </row>
    <row r="344" spans="1:13" s="33" customFormat="1" ht="46.15" customHeight="1" thickBot="1" x14ac:dyDescent="0.3">
      <c r="A344" s="41" t="s">
        <v>425</v>
      </c>
      <c r="B344" s="30" t="s">
        <v>376</v>
      </c>
      <c r="C344" s="30">
        <v>148</v>
      </c>
      <c r="D344" s="31">
        <v>10</v>
      </c>
      <c r="E344" s="72" t="s">
        <v>109</v>
      </c>
      <c r="F344" s="34"/>
      <c r="G344" s="32">
        <f>G345</f>
        <v>696.4</v>
      </c>
      <c r="H344" s="32">
        <f t="shared" si="183"/>
        <v>0</v>
      </c>
      <c r="I344" s="32">
        <f t="shared" si="183"/>
        <v>478.2</v>
      </c>
      <c r="J344" s="32">
        <f t="shared" si="183"/>
        <v>0</v>
      </c>
      <c r="K344" s="32">
        <f t="shared" si="183"/>
        <v>0</v>
      </c>
      <c r="L344" s="32">
        <f t="shared" si="183"/>
        <v>572.1</v>
      </c>
      <c r="M344" s="32">
        <f t="shared" si="183"/>
        <v>537.1</v>
      </c>
    </row>
    <row r="345" spans="1:13" s="33" customFormat="1" ht="26.25" thickBot="1" x14ac:dyDescent="0.3">
      <c r="A345" s="41" t="s">
        <v>52</v>
      </c>
      <c r="B345" s="30" t="s">
        <v>411</v>
      </c>
      <c r="C345" s="73">
        <v>148</v>
      </c>
      <c r="D345" s="31">
        <v>10</v>
      </c>
      <c r="E345" s="31" t="s">
        <v>109</v>
      </c>
      <c r="F345" s="30"/>
      <c r="G345" s="32">
        <f>G346</f>
        <v>696.4</v>
      </c>
      <c r="H345" s="32">
        <f t="shared" si="183"/>
        <v>0</v>
      </c>
      <c r="I345" s="32">
        <f t="shared" si="183"/>
        <v>478.2</v>
      </c>
      <c r="J345" s="32">
        <f t="shared" si="183"/>
        <v>0</v>
      </c>
      <c r="K345" s="32">
        <f t="shared" si="183"/>
        <v>0</v>
      </c>
      <c r="L345" s="32">
        <f t="shared" si="183"/>
        <v>572.1</v>
      </c>
      <c r="M345" s="32">
        <f t="shared" si="183"/>
        <v>537.1</v>
      </c>
    </row>
    <row r="346" spans="1:13" s="33" customFormat="1" ht="42.75" customHeight="1" thickBot="1" x14ac:dyDescent="0.3">
      <c r="A346" s="150" t="s">
        <v>53</v>
      </c>
      <c r="B346" s="141" t="s">
        <v>411</v>
      </c>
      <c r="C346" s="141">
        <v>148</v>
      </c>
      <c r="D346" s="151">
        <v>10</v>
      </c>
      <c r="E346" s="152" t="s">
        <v>109</v>
      </c>
      <c r="F346" s="141">
        <v>320</v>
      </c>
      <c r="G346" s="139">
        <v>696.4</v>
      </c>
      <c r="H346" s="32"/>
      <c r="I346" s="32">
        <v>478.2</v>
      </c>
      <c r="J346" s="32"/>
      <c r="K346" s="32"/>
      <c r="L346" s="139">
        <v>572.1</v>
      </c>
      <c r="M346" s="139">
        <v>537.1</v>
      </c>
    </row>
    <row r="347" spans="1:13" s="33" customFormat="1" ht="32.25" hidden="1" customHeight="1" thickBot="1" x14ac:dyDescent="0.3">
      <c r="A347" s="150"/>
      <c r="B347" s="141"/>
      <c r="C347" s="141"/>
      <c r="D347" s="151"/>
      <c r="E347" s="151"/>
      <c r="F347" s="141"/>
      <c r="G347" s="140"/>
      <c r="H347" s="32"/>
      <c r="I347" s="32"/>
      <c r="J347" s="32"/>
      <c r="K347" s="32"/>
      <c r="L347" s="140"/>
      <c r="M347" s="140"/>
    </row>
    <row r="348" spans="1:13" s="33" customFormat="1" ht="77.25" thickBot="1" x14ac:dyDescent="0.3">
      <c r="A348" s="41" t="s">
        <v>422</v>
      </c>
      <c r="B348" s="30" t="s">
        <v>412</v>
      </c>
      <c r="C348" s="103">
        <v>148</v>
      </c>
      <c r="D348" s="104" t="s">
        <v>108</v>
      </c>
      <c r="E348" s="104" t="s">
        <v>107</v>
      </c>
      <c r="F348" s="30"/>
      <c r="G348" s="32">
        <f>G349+G352</f>
        <v>3256.4</v>
      </c>
      <c r="H348" s="106">
        <f t="shared" ref="H348:M348" si="184">H349+H352</f>
        <v>0</v>
      </c>
      <c r="I348" s="106">
        <f t="shared" si="184"/>
        <v>1013.4</v>
      </c>
      <c r="J348" s="106">
        <f t="shared" si="184"/>
        <v>0</v>
      </c>
      <c r="K348" s="106">
        <f t="shared" si="184"/>
        <v>0</v>
      </c>
      <c r="L348" s="106">
        <f t="shared" si="184"/>
        <v>760</v>
      </c>
      <c r="M348" s="106">
        <f t="shared" si="184"/>
        <v>760</v>
      </c>
    </row>
    <row r="349" spans="1:13" s="33" customFormat="1" ht="51.75" thickBot="1" x14ac:dyDescent="0.3">
      <c r="A349" s="41" t="s">
        <v>92</v>
      </c>
      <c r="B349" s="30" t="s">
        <v>413</v>
      </c>
      <c r="C349" s="30">
        <v>148</v>
      </c>
      <c r="D349" s="31" t="s">
        <v>108</v>
      </c>
      <c r="E349" s="31" t="s">
        <v>107</v>
      </c>
      <c r="F349" s="30"/>
      <c r="G349" s="32">
        <f>G350</f>
        <v>706.4</v>
      </c>
      <c r="H349" s="106">
        <f t="shared" ref="H349:M349" si="185">H350</f>
        <v>0</v>
      </c>
      <c r="I349" s="106">
        <f t="shared" si="185"/>
        <v>1013.4</v>
      </c>
      <c r="J349" s="106">
        <f t="shared" si="185"/>
        <v>0</v>
      </c>
      <c r="K349" s="106">
        <f t="shared" si="185"/>
        <v>0</v>
      </c>
      <c r="L349" s="106">
        <f t="shared" si="185"/>
        <v>660</v>
      </c>
      <c r="M349" s="106">
        <f t="shared" si="185"/>
        <v>660</v>
      </c>
    </row>
    <row r="350" spans="1:13" s="33" customFormat="1" ht="51.75" thickBot="1" x14ac:dyDescent="0.3">
      <c r="A350" s="41" t="s">
        <v>535</v>
      </c>
      <c r="B350" s="30" t="s">
        <v>414</v>
      </c>
      <c r="C350" s="30">
        <v>148</v>
      </c>
      <c r="D350" s="31" t="s">
        <v>108</v>
      </c>
      <c r="E350" s="31" t="s">
        <v>107</v>
      </c>
      <c r="F350" s="30"/>
      <c r="G350" s="32">
        <f>G351</f>
        <v>706.4</v>
      </c>
      <c r="H350" s="106">
        <f t="shared" ref="H350:M350" si="186">H351</f>
        <v>0</v>
      </c>
      <c r="I350" s="106">
        <f t="shared" si="186"/>
        <v>1013.4</v>
      </c>
      <c r="J350" s="106">
        <f t="shared" si="186"/>
        <v>0</v>
      </c>
      <c r="K350" s="106">
        <f t="shared" si="186"/>
        <v>0</v>
      </c>
      <c r="L350" s="106">
        <f t="shared" si="186"/>
        <v>660</v>
      </c>
      <c r="M350" s="106">
        <f t="shared" si="186"/>
        <v>660</v>
      </c>
    </row>
    <row r="351" spans="1:13" s="33" customFormat="1" ht="51.75" thickBot="1" x14ac:dyDescent="0.3">
      <c r="A351" s="41" t="s">
        <v>3</v>
      </c>
      <c r="B351" s="30" t="s">
        <v>414</v>
      </c>
      <c r="C351" s="30">
        <v>148</v>
      </c>
      <c r="D351" s="31" t="s">
        <v>108</v>
      </c>
      <c r="E351" s="31" t="s">
        <v>107</v>
      </c>
      <c r="F351" s="30">
        <v>240</v>
      </c>
      <c r="G351" s="32">
        <v>706.4</v>
      </c>
      <c r="H351" s="32"/>
      <c r="I351" s="32">
        <v>1013.4</v>
      </c>
      <c r="J351" s="32"/>
      <c r="K351" s="32"/>
      <c r="L351" s="32">
        <v>660</v>
      </c>
      <c r="M351" s="32">
        <v>660</v>
      </c>
    </row>
    <row r="352" spans="1:13" s="33" customFormat="1" ht="119.25" customHeight="1" thickBot="1" x14ac:dyDescent="0.3">
      <c r="A352" s="41" t="s">
        <v>426</v>
      </c>
      <c r="B352" s="30" t="s">
        <v>415</v>
      </c>
      <c r="C352" s="30">
        <v>148</v>
      </c>
      <c r="D352" s="31" t="s">
        <v>108</v>
      </c>
      <c r="E352" s="31" t="s">
        <v>107</v>
      </c>
      <c r="F352" s="30"/>
      <c r="G352" s="32">
        <f>G353</f>
        <v>2550</v>
      </c>
      <c r="H352" s="32"/>
      <c r="I352" s="32"/>
      <c r="J352" s="32"/>
      <c r="K352" s="32"/>
      <c r="L352" s="32">
        <f>L353</f>
        <v>100</v>
      </c>
      <c r="M352" s="32">
        <f>M353</f>
        <v>100</v>
      </c>
    </row>
    <row r="353" spans="1:13" s="33" customFormat="1" ht="106.5" customHeight="1" thickBot="1" x14ac:dyDescent="0.3">
      <c r="A353" s="41" t="s">
        <v>374</v>
      </c>
      <c r="B353" s="30" t="s">
        <v>416</v>
      </c>
      <c r="C353" s="30">
        <v>148</v>
      </c>
      <c r="D353" s="31" t="s">
        <v>108</v>
      </c>
      <c r="E353" s="31" t="s">
        <v>107</v>
      </c>
      <c r="F353" s="30"/>
      <c r="G353" s="32">
        <f>G354</f>
        <v>2550</v>
      </c>
      <c r="H353" s="32"/>
      <c r="I353" s="32"/>
      <c r="J353" s="32"/>
      <c r="K353" s="32"/>
      <c r="L353" s="32">
        <f>L354</f>
        <v>100</v>
      </c>
      <c r="M353" s="32">
        <f>M354</f>
        <v>100</v>
      </c>
    </row>
    <row r="354" spans="1:13" s="33" customFormat="1" ht="51.75" thickBot="1" x14ac:dyDescent="0.3">
      <c r="A354" s="41" t="s">
        <v>3</v>
      </c>
      <c r="B354" s="30" t="s">
        <v>416</v>
      </c>
      <c r="C354" s="30">
        <v>148</v>
      </c>
      <c r="D354" s="31" t="s">
        <v>108</v>
      </c>
      <c r="E354" s="31" t="s">
        <v>107</v>
      </c>
      <c r="F354" s="30">
        <v>240</v>
      </c>
      <c r="G354" s="32">
        <v>2550</v>
      </c>
      <c r="H354" s="32"/>
      <c r="I354" s="32"/>
      <c r="J354" s="32"/>
      <c r="K354" s="32"/>
      <c r="L354" s="32">
        <v>100</v>
      </c>
      <c r="M354" s="32">
        <v>100</v>
      </c>
    </row>
    <row r="355" spans="1:13" ht="64.5" thickBot="1" x14ac:dyDescent="0.3">
      <c r="A355" s="41" t="s">
        <v>423</v>
      </c>
      <c r="B355" s="30" t="s">
        <v>424</v>
      </c>
      <c r="C355" s="30">
        <v>148</v>
      </c>
      <c r="D355" s="31" t="s">
        <v>108</v>
      </c>
      <c r="E355" s="31" t="s">
        <v>112</v>
      </c>
      <c r="F355" s="30"/>
      <c r="G355" s="32">
        <f>G356+G362+G370</f>
        <v>112756.20000000001</v>
      </c>
      <c r="H355" s="106" t="e">
        <f>H356+H362+#REF!</f>
        <v>#REF!</v>
      </c>
      <c r="I355" s="106" t="e">
        <f>I356+I362+#REF!</f>
        <v>#REF!</v>
      </c>
      <c r="J355" s="106" t="e">
        <f>J356+J362+#REF!</f>
        <v>#REF!</v>
      </c>
      <c r="K355" s="106" t="e">
        <f>K356+K362+#REF!</f>
        <v>#REF!</v>
      </c>
      <c r="L355" s="131">
        <f>L356+L362+L370+L367</f>
        <v>15308.5</v>
      </c>
      <c r="M355" s="106">
        <f>M356+M362</f>
        <v>5518.5</v>
      </c>
    </row>
    <row r="356" spans="1:13" ht="63.75" customHeight="1" thickBot="1" x14ac:dyDescent="0.3">
      <c r="A356" s="41" t="s">
        <v>427</v>
      </c>
      <c r="B356" s="30" t="s">
        <v>417</v>
      </c>
      <c r="C356" s="30">
        <v>148</v>
      </c>
      <c r="D356" s="31" t="s">
        <v>108</v>
      </c>
      <c r="E356" s="31" t="s">
        <v>112</v>
      </c>
      <c r="F356" s="30"/>
      <c r="G356" s="32">
        <f>G357+G359</f>
        <v>102268.6</v>
      </c>
      <c r="H356" s="106">
        <f t="shared" ref="H356:M356" si="187">H357+H359</f>
        <v>0</v>
      </c>
      <c r="I356" s="106">
        <f t="shared" si="187"/>
        <v>508.8</v>
      </c>
      <c r="J356" s="106">
        <f t="shared" si="187"/>
        <v>0</v>
      </c>
      <c r="K356" s="106">
        <f t="shared" si="187"/>
        <v>0</v>
      </c>
      <c r="L356" s="106">
        <f t="shared" si="187"/>
        <v>570</v>
      </c>
      <c r="M356" s="106">
        <f t="shared" si="187"/>
        <v>570</v>
      </c>
    </row>
    <row r="357" spans="1:13" ht="36.75" customHeight="1" thickBot="1" x14ac:dyDescent="0.3">
      <c r="A357" s="41" t="s">
        <v>90</v>
      </c>
      <c r="B357" s="30" t="s">
        <v>429</v>
      </c>
      <c r="C357" s="30">
        <v>148</v>
      </c>
      <c r="D357" s="31" t="s">
        <v>108</v>
      </c>
      <c r="E357" s="31" t="s">
        <v>112</v>
      </c>
      <c r="F357" s="30"/>
      <c r="G357" s="32">
        <f>G358</f>
        <v>7132.5</v>
      </c>
      <c r="H357" s="106">
        <f t="shared" ref="H357:M357" si="188">H358</f>
        <v>0</v>
      </c>
      <c r="I357" s="106">
        <f t="shared" si="188"/>
        <v>508.8</v>
      </c>
      <c r="J357" s="106">
        <f t="shared" si="188"/>
        <v>0</v>
      </c>
      <c r="K357" s="106">
        <f t="shared" si="188"/>
        <v>0</v>
      </c>
      <c r="L357" s="106">
        <f t="shared" si="188"/>
        <v>570</v>
      </c>
      <c r="M357" s="106">
        <f t="shared" si="188"/>
        <v>570</v>
      </c>
    </row>
    <row r="358" spans="1:13" ht="51.75" thickBot="1" x14ac:dyDescent="0.3">
      <c r="A358" s="41" t="s">
        <v>4</v>
      </c>
      <c r="B358" s="30" t="s">
        <v>429</v>
      </c>
      <c r="C358" s="30">
        <v>148</v>
      </c>
      <c r="D358" s="31" t="s">
        <v>108</v>
      </c>
      <c r="E358" s="31" t="s">
        <v>112</v>
      </c>
      <c r="F358" s="30">
        <v>240</v>
      </c>
      <c r="G358" s="32">
        <v>7132.5</v>
      </c>
      <c r="H358" s="32"/>
      <c r="I358" s="32">
        <v>508.8</v>
      </c>
      <c r="J358" s="32"/>
      <c r="K358" s="32"/>
      <c r="L358" s="32">
        <v>570</v>
      </c>
      <c r="M358" s="32">
        <v>570</v>
      </c>
    </row>
    <row r="359" spans="1:13" ht="38.25" customHeight="1" thickBot="1" x14ac:dyDescent="0.3">
      <c r="A359" s="35" t="s">
        <v>428</v>
      </c>
      <c r="B359" s="31" t="s">
        <v>430</v>
      </c>
      <c r="C359" s="30">
        <v>148</v>
      </c>
      <c r="D359" s="31" t="s">
        <v>108</v>
      </c>
      <c r="E359" s="31" t="s">
        <v>112</v>
      </c>
      <c r="F359" s="30"/>
      <c r="G359" s="32">
        <f>G360+G361</f>
        <v>95136.1</v>
      </c>
      <c r="H359" s="116">
        <f t="shared" ref="H359:M359" si="189">H360+H361</f>
        <v>0</v>
      </c>
      <c r="I359" s="116">
        <f t="shared" si="189"/>
        <v>0</v>
      </c>
      <c r="J359" s="116">
        <f t="shared" si="189"/>
        <v>0</v>
      </c>
      <c r="K359" s="116">
        <f t="shared" si="189"/>
        <v>0</v>
      </c>
      <c r="L359" s="116">
        <f t="shared" si="189"/>
        <v>0</v>
      </c>
      <c r="M359" s="116">
        <f t="shared" si="189"/>
        <v>0</v>
      </c>
    </row>
    <row r="360" spans="1:13" ht="38.25" customHeight="1" thickBot="1" x14ac:dyDescent="0.3">
      <c r="A360" s="118" t="s">
        <v>4</v>
      </c>
      <c r="B360" s="119" t="s">
        <v>430</v>
      </c>
      <c r="C360" s="117">
        <v>148</v>
      </c>
      <c r="D360" s="119" t="s">
        <v>108</v>
      </c>
      <c r="E360" s="119" t="s">
        <v>112</v>
      </c>
      <c r="F360" s="117">
        <v>240</v>
      </c>
      <c r="G360" s="116">
        <v>3220.6</v>
      </c>
      <c r="H360" s="116"/>
      <c r="I360" s="116"/>
      <c r="J360" s="116"/>
      <c r="K360" s="116"/>
      <c r="L360" s="116">
        <v>0</v>
      </c>
      <c r="M360" s="116">
        <v>0</v>
      </c>
    </row>
    <row r="361" spans="1:13" ht="15.75" thickBot="1" x14ac:dyDescent="0.3">
      <c r="A361" s="35" t="s">
        <v>91</v>
      </c>
      <c r="B361" s="31" t="s">
        <v>430</v>
      </c>
      <c r="C361" s="30">
        <v>148</v>
      </c>
      <c r="D361" s="31" t="s">
        <v>108</v>
      </c>
      <c r="E361" s="31" t="s">
        <v>112</v>
      </c>
      <c r="F361" s="30">
        <v>410</v>
      </c>
      <c r="G361" s="32">
        <v>91915.5</v>
      </c>
      <c r="H361" s="32"/>
      <c r="I361" s="32"/>
      <c r="J361" s="32"/>
      <c r="K361" s="32"/>
      <c r="L361" s="32">
        <v>0</v>
      </c>
      <c r="M361" s="32">
        <v>0</v>
      </c>
    </row>
    <row r="362" spans="1:13" ht="51.75" thickBot="1" x14ac:dyDescent="0.3">
      <c r="A362" s="35" t="s">
        <v>431</v>
      </c>
      <c r="B362" s="31" t="s">
        <v>418</v>
      </c>
      <c r="C362" s="30">
        <v>148</v>
      </c>
      <c r="D362" s="31" t="s">
        <v>108</v>
      </c>
      <c r="E362" s="31" t="s">
        <v>112</v>
      </c>
      <c r="F362" s="30"/>
      <c r="G362" s="32">
        <f>G363+G365</f>
        <v>5487.6</v>
      </c>
      <c r="H362" s="106">
        <f t="shared" ref="H362:K362" si="190">H363</f>
        <v>0</v>
      </c>
      <c r="I362" s="106">
        <f t="shared" si="190"/>
        <v>203.3</v>
      </c>
      <c r="J362" s="106">
        <f t="shared" si="190"/>
        <v>0</v>
      </c>
      <c r="K362" s="106">
        <f t="shared" si="190"/>
        <v>0</v>
      </c>
      <c r="L362" s="106">
        <f>L363+L365</f>
        <v>13888.5</v>
      </c>
      <c r="M362" s="106">
        <f>M363+M365</f>
        <v>4948.5</v>
      </c>
    </row>
    <row r="363" spans="1:13" ht="51.75" thickBot="1" x14ac:dyDescent="0.3">
      <c r="A363" s="35" t="s">
        <v>432</v>
      </c>
      <c r="B363" s="31" t="s">
        <v>419</v>
      </c>
      <c r="C363" s="30">
        <v>148</v>
      </c>
      <c r="D363" s="31" t="s">
        <v>108</v>
      </c>
      <c r="E363" s="31" t="s">
        <v>112</v>
      </c>
      <c r="F363" s="30"/>
      <c r="G363" s="32">
        <f>G364</f>
        <v>2699.7</v>
      </c>
      <c r="H363" s="32">
        <f t="shared" ref="H363:M363" si="191">H364</f>
        <v>0</v>
      </c>
      <c r="I363" s="32">
        <f t="shared" si="191"/>
        <v>203.3</v>
      </c>
      <c r="J363" s="32">
        <f t="shared" si="191"/>
        <v>0</v>
      </c>
      <c r="K363" s="32">
        <f t="shared" si="191"/>
        <v>0</v>
      </c>
      <c r="L363" s="32">
        <f t="shared" si="191"/>
        <v>88.5</v>
      </c>
      <c r="M363" s="32">
        <f t="shared" si="191"/>
        <v>88.5</v>
      </c>
    </row>
    <row r="364" spans="1:13" ht="51.75" thickBot="1" x14ac:dyDescent="0.3">
      <c r="A364" s="35" t="s">
        <v>4</v>
      </c>
      <c r="B364" s="31" t="s">
        <v>419</v>
      </c>
      <c r="C364" s="30">
        <v>148</v>
      </c>
      <c r="D364" s="31" t="s">
        <v>108</v>
      </c>
      <c r="E364" s="31" t="s">
        <v>112</v>
      </c>
      <c r="F364" s="30">
        <v>240</v>
      </c>
      <c r="G364" s="32">
        <v>2699.7</v>
      </c>
      <c r="H364" s="32"/>
      <c r="I364" s="32">
        <v>203.3</v>
      </c>
      <c r="J364" s="32"/>
      <c r="K364" s="32"/>
      <c r="L364" s="32">
        <v>88.5</v>
      </c>
      <c r="M364" s="32">
        <v>88.5</v>
      </c>
    </row>
    <row r="365" spans="1:13" ht="28.5" customHeight="1" thickBot="1" x14ac:dyDescent="0.3">
      <c r="A365" s="19" t="s">
        <v>584</v>
      </c>
      <c r="B365" s="128" t="s">
        <v>585</v>
      </c>
      <c r="C365" s="127">
        <v>148</v>
      </c>
      <c r="D365" s="128" t="s">
        <v>108</v>
      </c>
      <c r="E365" s="128" t="s">
        <v>112</v>
      </c>
      <c r="F365" s="127"/>
      <c r="G365" s="129">
        <f>G366</f>
        <v>2787.9</v>
      </c>
      <c r="H365" s="129"/>
      <c r="I365" s="129"/>
      <c r="J365" s="129"/>
      <c r="K365" s="129"/>
      <c r="L365" s="129">
        <v>13800</v>
      </c>
      <c r="M365" s="129">
        <v>4860</v>
      </c>
    </row>
    <row r="366" spans="1:13" ht="29.25" customHeight="1" thickBot="1" x14ac:dyDescent="0.3">
      <c r="A366" s="19" t="s">
        <v>4</v>
      </c>
      <c r="B366" s="128" t="s">
        <v>585</v>
      </c>
      <c r="C366" s="127">
        <v>148</v>
      </c>
      <c r="D366" s="128" t="s">
        <v>108</v>
      </c>
      <c r="E366" s="128" t="s">
        <v>112</v>
      </c>
      <c r="F366" s="127">
        <v>240</v>
      </c>
      <c r="G366" s="129">
        <v>2787.9</v>
      </c>
      <c r="H366" s="129"/>
      <c r="I366" s="129"/>
      <c r="J366" s="129"/>
      <c r="K366" s="129"/>
      <c r="L366" s="129">
        <v>0</v>
      </c>
      <c r="M366" s="129">
        <v>0</v>
      </c>
    </row>
    <row r="367" spans="1:13" ht="29.25" customHeight="1" thickBot="1" x14ac:dyDescent="0.3">
      <c r="A367" s="126" t="s">
        <v>511</v>
      </c>
      <c r="B367" s="127" t="s">
        <v>512</v>
      </c>
      <c r="C367" s="127">
        <v>148</v>
      </c>
      <c r="D367" s="128" t="s">
        <v>108</v>
      </c>
      <c r="E367" s="128" t="s">
        <v>108</v>
      </c>
      <c r="F367" s="127"/>
      <c r="G367" s="129">
        <f>G368</f>
        <v>0</v>
      </c>
      <c r="H367" s="129"/>
      <c r="I367" s="129"/>
      <c r="J367" s="129"/>
      <c r="K367" s="129"/>
      <c r="L367" s="129">
        <f>L368</f>
        <v>850</v>
      </c>
      <c r="M367" s="129">
        <f>M368</f>
        <v>0</v>
      </c>
    </row>
    <row r="368" spans="1:13" ht="29.25" customHeight="1" thickBot="1" x14ac:dyDescent="0.3">
      <c r="A368" s="126" t="s">
        <v>477</v>
      </c>
      <c r="B368" s="127" t="s">
        <v>513</v>
      </c>
      <c r="C368" s="127">
        <v>148</v>
      </c>
      <c r="D368" s="128" t="s">
        <v>108</v>
      </c>
      <c r="E368" s="128" t="s">
        <v>108</v>
      </c>
      <c r="F368" s="127"/>
      <c r="G368" s="129">
        <f>G369</f>
        <v>0</v>
      </c>
      <c r="H368" s="129"/>
      <c r="I368" s="129"/>
      <c r="J368" s="129"/>
      <c r="K368" s="129"/>
      <c r="L368" s="129">
        <f>L369</f>
        <v>850</v>
      </c>
      <c r="M368" s="129">
        <f>M369</f>
        <v>0</v>
      </c>
    </row>
    <row r="369" spans="1:13" ht="29.25" customHeight="1" thickBot="1" x14ac:dyDescent="0.3">
      <c r="A369" s="126" t="s">
        <v>12</v>
      </c>
      <c r="B369" s="127" t="s">
        <v>513</v>
      </c>
      <c r="C369" s="127">
        <v>148</v>
      </c>
      <c r="D369" s="128" t="s">
        <v>108</v>
      </c>
      <c r="E369" s="128" t="s">
        <v>108</v>
      </c>
      <c r="F369" s="127">
        <v>240</v>
      </c>
      <c r="G369" s="129">
        <v>0</v>
      </c>
      <c r="H369" s="129"/>
      <c r="I369" s="129"/>
      <c r="J369" s="129"/>
      <c r="K369" s="129"/>
      <c r="L369" s="129">
        <v>850</v>
      </c>
      <c r="M369" s="129">
        <v>0</v>
      </c>
    </row>
    <row r="370" spans="1:13" ht="29.25" customHeight="1" thickBot="1" x14ac:dyDescent="0.3">
      <c r="A370" s="19" t="s">
        <v>586</v>
      </c>
      <c r="B370" s="128" t="s">
        <v>589</v>
      </c>
      <c r="C370" s="127">
        <v>148</v>
      </c>
      <c r="D370" s="128" t="s">
        <v>108</v>
      </c>
      <c r="E370" s="128" t="s">
        <v>112</v>
      </c>
      <c r="F370" s="127"/>
      <c r="G370" s="129">
        <f>G371</f>
        <v>5000</v>
      </c>
      <c r="H370" s="129"/>
      <c r="I370" s="129"/>
      <c r="J370" s="129"/>
      <c r="K370" s="129"/>
      <c r="L370" s="129">
        <f>L371</f>
        <v>0</v>
      </c>
      <c r="M370" s="129">
        <f>M371</f>
        <v>0</v>
      </c>
    </row>
    <row r="371" spans="1:13" ht="29.25" customHeight="1" thickBot="1" x14ac:dyDescent="0.3">
      <c r="A371" s="19" t="s">
        <v>587</v>
      </c>
      <c r="B371" s="128" t="s">
        <v>590</v>
      </c>
      <c r="C371" s="127">
        <v>148</v>
      </c>
      <c r="D371" s="128" t="s">
        <v>108</v>
      </c>
      <c r="E371" s="128" t="s">
        <v>112</v>
      </c>
      <c r="F371" s="127"/>
      <c r="G371" s="129">
        <f>G372</f>
        <v>5000</v>
      </c>
      <c r="H371" s="129"/>
      <c r="I371" s="129"/>
      <c r="J371" s="129"/>
      <c r="K371" s="129"/>
      <c r="L371" s="129">
        <f>L372</f>
        <v>0</v>
      </c>
      <c r="M371" s="129">
        <f>M372</f>
        <v>0</v>
      </c>
    </row>
    <row r="372" spans="1:13" ht="29.25" customHeight="1" thickBot="1" x14ac:dyDescent="0.3">
      <c r="A372" s="19" t="s">
        <v>588</v>
      </c>
      <c r="B372" s="128" t="s">
        <v>590</v>
      </c>
      <c r="C372" s="127">
        <v>148</v>
      </c>
      <c r="D372" s="128" t="s">
        <v>108</v>
      </c>
      <c r="E372" s="128" t="s">
        <v>112</v>
      </c>
      <c r="F372" s="127">
        <v>810</v>
      </c>
      <c r="G372" s="129">
        <v>5000</v>
      </c>
      <c r="H372" s="129"/>
      <c r="I372" s="129"/>
      <c r="J372" s="129"/>
      <c r="K372" s="129"/>
      <c r="L372" s="129">
        <v>0</v>
      </c>
      <c r="M372" s="129">
        <v>0</v>
      </c>
    </row>
    <row r="373" spans="1:13" ht="90" thickBot="1" x14ac:dyDescent="0.3">
      <c r="A373" s="88" t="s">
        <v>295</v>
      </c>
      <c r="B373" s="34" t="s">
        <v>294</v>
      </c>
      <c r="C373" s="80"/>
      <c r="D373" s="89"/>
      <c r="E373" s="89"/>
      <c r="F373" s="34"/>
      <c r="G373" s="42">
        <f t="shared" ref="G373:M373" si="192">G374+G397</f>
        <v>5591.5</v>
      </c>
      <c r="H373" s="42" t="e">
        <f t="shared" si="192"/>
        <v>#REF!</v>
      </c>
      <c r="I373" s="42" t="e">
        <f t="shared" si="192"/>
        <v>#REF!</v>
      </c>
      <c r="J373" s="42" t="e">
        <f t="shared" si="192"/>
        <v>#REF!</v>
      </c>
      <c r="K373" s="42" t="e">
        <f t="shared" si="192"/>
        <v>#REF!</v>
      </c>
      <c r="L373" s="42">
        <f t="shared" si="192"/>
        <v>702.5</v>
      </c>
      <c r="M373" s="42">
        <f t="shared" si="192"/>
        <v>702.5</v>
      </c>
    </row>
    <row r="374" spans="1:13" ht="77.25" thickBot="1" x14ac:dyDescent="0.3">
      <c r="A374" s="79" t="s">
        <v>296</v>
      </c>
      <c r="B374" s="80" t="s">
        <v>297</v>
      </c>
      <c r="C374" s="80">
        <v>148</v>
      </c>
      <c r="D374" s="81"/>
      <c r="E374" s="81"/>
      <c r="F374" s="80"/>
      <c r="G374" s="82">
        <f>G375+G378+G381+G386+G389</f>
        <v>3725.8</v>
      </c>
      <c r="H374" s="82">
        <f t="shared" ref="H374:M374" si="193">H375+H378+H381+H389+H394</f>
        <v>0</v>
      </c>
      <c r="I374" s="82">
        <f t="shared" si="193"/>
        <v>1160.3999999999999</v>
      </c>
      <c r="J374" s="82">
        <f t="shared" si="193"/>
        <v>50.9</v>
      </c>
      <c r="K374" s="82">
        <f t="shared" si="193"/>
        <v>0</v>
      </c>
      <c r="L374" s="82">
        <f t="shared" si="193"/>
        <v>0</v>
      </c>
      <c r="M374" s="82">
        <f t="shared" si="193"/>
        <v>0</v>
      </c>
    </row>
    <row r="375" spans="1:13" ht="45" customHeight="1" thickBot="1" x14ac:dyDescent="0.3">
      <c r="A375" s="79" t="s">
        <v>93</v>
      </c>
      <c r="B375" s="80" t="s">
        <v>298</v>
      </c>
      <c r="C375" s="80">
        <v>148</v>
      </c>
      <c r="D375" s="81" t="s">
        <v>107</v>
      </c>
      <c r="E375" s="81">
        <v>13</v>
      </c>
      <c r="F375" s="80"/>
      <c r="G375" s="82">
        <f>G376</f>
        <v>51.2</v>
      </c>
      <c r="H375" s="82">
        <f t="shared" ref="H375:M376" si="194">H376</f>
        <v>0</v>
      </c>
      <c r="I375" s="82">
        <f t="shared" si="194"/>
        <v>0</v>
      </c>
      <c r="J375" s="82">
        <f t="shared" si="194"/>
        <v>50.9</v>
      </c>
      <c r="K375" s="82">
        <f t="shared" si="194"/>
        <v>0</v>
      </c>
      <c r="L375" s="82">
        <f t="shared" si="194"/>
        <v>0</v>
      </c>
      <c r="M375" s="82">
        <f t="shared" si="194"/>
        <v>0</v>
      </c>
    </row>
    <row r="376" spans="1:13" ht="51.75" thickBot="1" x14ac:dyDescent="0.3">
      <c r="A376" s="79" t="s">
        <v>94</v>
      </c>
      <c r="B376" s="80" t="s">
        <v>299</v>
      </c>
      <c r="C376" s="80">
        <v>148</v>
      </c>
      <c r="D376" s="81" t="s">
        <v>107</v>
      </c>
      <c r="E376" s="81">
        <v>13</v>
      </c>
      <c r="F376" s="80"/>
      <c r="G376" s="82">
        <f>G377</f>
        <v>51.2</v>
      </c>
      <c r="H376" s="82">
        <f t="shared" si="194"/>
        <v>0</v>
      </c>
      <c r="I376" s="82">
        <f t="shared" si="194"/>
        <v>0</v>
      </c>
      <c r="J376" s="82">
        <f t="shared" si="194"/>
        <v>50.9</v>
      </c>
      <c r="K376" s="82">
        <f t="shared" si="194"/>
        <v>0</v>
      </c>
      <c r="L376" s="82">
        <f t="shared" si="194"/>
        <v>0</v>
      </c>
      <c r="M376" s="82">
        <f t="shared" si="194"/>
        <v>0</v>
      </c>
    </row>
    <row r="377" spans="1:13" ht="51.75" thickBot="1" x14ac:dyDescent="0.3">
      <c r="A377" s="79" t="s">
        <v>12</v>
      </c>
      <c r="B377" s="80" t="s">
        <v>299</v>
      </c>
      <c r="C377" s="80">
        <v>148</v>
      </c>
      <c r="D377" s="81" t="s">
        <v>107</v>
      </c>
      <c r="E377" s="81">
        <v>13</v>
      </c>
      <c r="F377" s="80">
        <v>240</v>
      </c>
      <c r="G377" s="82">
        <v>51.2</v>
      </c>
      <c r="H377" s="82"/>
      <c r="I377" s="82"/>
      <c r="J377" s="82">
        <v>50.9</v>
      </c>
      <c r="K377" s="82"/>
      <c r="L377" s="82">
        <v>0</v>
      </c>
      <c r="M377" s="82">
        <v>0</v>
      </c>
    </row>
    <row r="378" spans="1:13" ht="77.25" customHeight="1" thickBot="1" x14ac:dyDescent="0.3">
      <c r="A378" s="79" t="s">
        <v>508</v>
      </c>
      <c r="B378" s="80" t="s">
        <v>302</v>
      </c>
      <c r="C378" s="80">
        <v>148</v>
      </c>
      <c r="D378" s="81" t="s">
        <v>107</v>
      </c>
      <c r="E378" s="81">
        <v>13</v>
      </c>
      <c r="F378" s="80"/>
      <c r="G378" s="82">
        <f>G379</f>
        <v>50</v>
      </c>
      <c r="H378" s="82">
        <f t="shared" ref="H378:M379" si="195">H379</f>
        <v>0</v>
      </c>
      <c r="I378" s="82">
        <f t="shared" si="195"/>
        <v>101.8</v>
      </c>
      <c r="J378" s="82">
        <f t="shared" si="195"/>
        <v>0</v>
      </c>
      <c r="K378" s="82">
        <f t="shared" si="195"/>
        <v>0</v>
      </c>
      <c r="L378" s="82">
        <f t="shared" si="195"/>
        <v>0</v>
      </c>
      <c r="M378" s="82">
        <f t="shared" si="195"/>
        <v>0</v>
      </c>
    </row>
    <row r="379" spans="1:13" ht="39" thickBot="1" x14ac:dyDescent="0.3">
      <c r="A379" s="79" t="s">
        <v>509</v>
      </c>
      <c r="B379" s="80" t="s">
        <v>303</v>
      </c>
      <c r="C379" s="80">
        <v>148</v>
      </c>
      <c r="D379" s="81" t="s">
        <v>107</v>
      </c>
      <c r="E379" s="81">
        <v>13</v>
      </c>
      <c r="F379" s="80"/>
      <c r="G379" s="82">
        <f>G380</f>
        <v>50</v>
      </c>
      <c r="H379" s="82">
        <f t="shared" si="195"/>
        <v>0</v>
      </c>
      <c r="I379" s="82">
        <f t="shared" si="195"/>
        <v>101.8</v>
      </c>
      <c r="J379" s="82">
        <f t="shared" si="195"/>
        <v>0</v>
      </c>
      <c r="K379" s="82">
        <f t="shared" si="195"/>
        <v>0</v>
      </c>
      <c r="L379" s="82">
        <f t="shared" si="195"/>
        <v>0</v>
      </c>
      <c r="M379" s="82">
        <f t="shared" si="195"/>
        <v>0</v>
      </c>
    </row>
    <row r="380" spans="1:13" ht="51.75" thickBot="1" x14ac:dyDescent="0.3">
      <c r="A380" s="79" t="s">
        <v>12</v>
      </c>
      <c r="B380" s="80" t="s">
        <v>303</v>
      </c>
      <c r="C380" s="80">
        <v>148</v>
      </c>
      <c r="D380" s="81" t="s">
        <v>107</v>
      </c>
      <c r="E380" s="81">
        <v>13</v>
      </c>
      <c r="F380" s="80">
        <v>240</v>
      </c>
      <c r="G380" s="82">
        <v>50</v>
      </c>
      <c r="H380" s="82"/>
      <c r="I380" s="82">
        <v>101.8</v>
      </c>
      <c r="J380" s="82"/>
      <c r="K380" s="82"/>
      <c r="L380" s="82">
        <v>0</v>
      </c>
      <c r="M380" s="82">
        <v>0</v>
      </c>
    </row>
    <row r="381" spans="1:13" ht="77.25" thickBot="1" x14ac:dyDescent="0.3">
      <c r="A381" s="79" t="s">
        <v>305</v>
      </c>
      <c r="B381" s="80" t="s">
        <v>300</v>
      </c>
      <c r="C381" s="80">
        <v>148</v>
      </c>
      <c r="D381" s="81" t="s">
        <v>107</v>
      </c>
      <c r="E381" s="81">
        <v>13</v>
      </c>
      <c r="F381" s="80"/>
      <c r="G381" s="82">
        <f>G382</f>
        <v>629.6</v>
      </c>
      <c r="H381" s="82">
        <f t="shared" ref="H381:M381" si="196">H382</f>
        <v>0</v>
      </c>
      <c r="I381" s="82">
        <f t="shared" si="196"/>
        <v>625.79999999999995</v>
      </c>
      <c r="J381" s="82">
        <f t="shared" si="196"/>
        <v>0</v>
      </c>
      <c r="K381" s="82">
        <f t="shared" si="196"/>
        <v>0</v>
      </c>
      <c r="L381" s="82">
        <f t="shared" si="196"/>
        <v>0</v>
      </c>
      <c r="M381" s="82">
        <f t="shared" si="196"/>
        <v>0</v>
      </c>
    </row>
    <row r="382" spans="1:13" ht="26.25" thickBot="1" x14ac:dyDescent="0.3">
      <c r="A382" s="79" t="s">
        <v>95</v>
      </c>
      <c r="B382" s="80" t="s">
        <v>304</v>
      </c>
      <c r="C382" s="80">
        <v>148</v>
      </c>
      <c r="D382" s="81" t="s">
        <v>107</v>
      </c>
      <c r="E382" s="81">
        <v>13</v>
      </c>
      <c r="F382" s="80"/>
      <c r="G382" s="82">
        <f>G383+G384+G385</f>
        <v>629.6</v>
      </c>
      <c r="H382" s="112">
        <f t="shared" ref="H382:M382" si="197">H383+H385</f>
        <v>0</v>
      </c>
      <c r="I382" s="112">
        <f t="shared" si="197"/>
        <v>625.79999999999995</v>
      </c>
      <c r="J382" s="112">
        <f t="shared" si="197"/>
        <v>0</v>
      </c>
      <c r="K382" s="112">
        <f t="shared" si="197"/>
        <v>0</v>
      </c>
      <c r="L382" s="112">
        <f t="shared" si="197"/>
        <v>0</v>
      </c>
      <c r="M382" s="112">
        <f t="shared" si="197"/>
        <v>0</v>
      </c>
    </row>
    <row r="383" spans="1:13" ht="51.75" thickBot="1" x14ac:dyDescent="0.3">
      <c r="A383" s="79" t="s">
        <v>12</v>
      </c>
      <c r="B383" s="80" t="s">
        <v>304</v>
      </c>
      <c r="C383" s="80">
        <v>148</v>
      </c>
      <c r="D383" s="81" t="s">
        <v>107</v>
      </c>
      <c r="E383" s="81">
        <v>13</v>
      </c>
      <c r="F383" s="80">
        <v>240</v>
      </c>
      <c r="G383" s="82">
        <v>626.5</v>
      </c>
      <c r="H383" s="82"/>
      <c r="I383" s="82">
        <v>625.79999999999995</v>
      </c>
      <c r="J383" s="82"/>
      <c r="K383" s="82"/>
      <c r="L383" s="82">
        <v>0</v>
      </c>
      <c r="M383" s="82">
        <v>0</v>
      </c>
    </row>
    <row r="384" spans="1:13" ht="21" customHeight="1" thickBot="1" x14ac:dyDescent="0.3">
      <c r="A384" s="126" t="s">
        <v>550</v>
      </c>
      <c r="B384" s="127" t="s">
        <v>304</v>
      </c>
      <c r="C384" s="127">
        <v>148</v>
      </c>
      <c r="D384" s="128" t="s">
        <v>107</v>
      </c>
      <c r="E384" s="128">
        <v>13</v>
      </c>
      <c r="F384" s="127">
        <v>830</v>
      </c>
      <c r="G384" s="129">
        <v>2</v>
      </c>
      <c r="H384" s="129"/>
      <c r="I384" s="129"/>
      <c r="J384" s="129"/>
      <c r="K384" s="129"/>
      <c r="L384" s="129">
        <v>0</v>
      </c>
      <c r="M384" s="129">
        <v>0</v>
      </c>
    </row>
    <row r="385" spans="1:31" ht="26.25" thickBot="1" x14ac:dyDescent="0.3">
      <c r="A385" s="114" t="s">
        <v>7</v>
      </c>
      <c r="B385" s="113" t="s">
        <v>304</v>
      </c>
      <c r="C385" s="113">
        <v>148</v>
      </c>
      <c r="D385" s="115" t="s">
        <v>107</v>
      </c>
      <c r="E385" s="115">
        <v>13</v>
      </c>
      <c r="F385" s="113">
        <v>850</v>
      </c>
      <c r="G385" s="112">
        <v>1.1000000000000001</v>
      </c>
      <c r="H385" s="112"/>
      <c r="I385" s="112"/>
      <c r="J385" s="112"/>
      <c r="K385" s="112"/>
      <c r="L385" s="112">
        <v>0</v>
      </c>
      <c r="M385" s="112">
        <v>0</v>
      </c>
    </row>
    <row r="386" spans="1:31" ht="45.75" customHeight="1" thickBot="1" x14ac:dyDescent="0.3">
      <c r="A386" s="19" t="s">
        <v>591</v>
      </c>
      <c r="B386" s="57" t="s">
        <v>372</v>
      </c>
      <c r="C386" s="127">
        <v>148</v>
      </c>
      <c r="D386" s="128" t="s">
        <v>107</v>
      </c>
      <c r="E386" s="128">
        <v>13</v>
      </c>
      <c r="F386" s="127"/>
      <c r="G386" s="129">
        <f>G387</f>
        <v>2500</v>
      </c>
      <c r="H386" s="129"/>
      <c r="I386" s="129"/>
      <c r="J386" s="129"/>
      <c r="K386" s="129"/>
      <c r="L386" s="129">
        <f>L387</f>
        <v>0</v>
      </c>
      <c r="M386" s="129">
        <f>M387</f>
        <v>0</v>
      </c>
    </row>
    <row r="387" spans="1:31" ht="28.5" customHeight="1" thickBot="1" x14ac:dyDescent="0.3">
      <c r="A387" s="19" t="s">
        <v>370</v>
      </c>
      <c r="B387" s="57" t="s">
        <v>371</v>
      </c>
      <c r="C387" s="127">
        <v>148</v>
      </c>
      <c r="D387" s="128" t="s">
        <v>107</v>
      </c>
      <c r="E387" s="128">
        <v>13</v>
      </c>
      <c r="F387" s="127"/>
      <c r="G387" s="129">
        <f>G388</f>
        <v>2500</v>
      </c>
      <c r="H387" s="129"/>
      <c r="I387" s="129"/>
      <c r="J387" s="129"/>
      <c r="K387" s="129"/>
      <c r="L387" s="129">
        <f>L388</f>
        <v>0</v>
      </c>
      <c r="M387" s="129">
        <f>M388</f>
        <v>0</v>
      </c>
    </row>
    <row r="388" spans="1:31" ht="29.25" customHeight="1" thickBot="1" x14ac:dyDescent="0.3">
      <c r="A388" s="19" t="s">
        <v>12</v>
      </c>
      <c r="B388" s="57" t="s">
        <v>371</v>
      </c>
      <c r="C388" s="127">
        <v>148</v>
      </c>
      <c r="D388" s="128" t="s">
        <v>107</v>
      </c>
      <c r="E388" s="128">
        <v>13</v>
      </c>
      <c r="F388" s="127">
        <v>240</v>
      </c>
      <c r="G388" s="129">
        <v>2500</v>
      </c>
      <c r="H388" s="129"/>
      <c r="I388" s="129"/>
      <c r="J388" s="129"/>
      <c r="K388" s="129"/>
      <c r="L388" s="129">
        <v>0</v>
      </c>
      <c r="M388" s="129">
        <v>0</v>
      </c>
    </row>
    <row r="389" spans="1:31" ht="115.5" thickBot="1" x14ac:dyDescent="0.3">
      <c r="A389" s="79" t="s">
        <v>96</v>
      </c>
      <c r="B389" s="80" t="s">
        <v>301</v>
      </c>
      <c r="C389" s="80">
        <v>148</v>
      </c>
      <c r="D389" s="81" t="s">
        <v>108</v>
      </c>
      <c r="E389" s="81" t="s">
        <v>107</v>
      </c>
      <c r="F389" s="80"/>
      <c r="G389" s="82">
        <f>G390</f>
        <v>494.99999999999994</v>
      </c>
      <c r="H389" s="82">
        <f t="shared" ref="H389:M389" si="198">H390</f>
        <v>0</v>
      </c>
      <c r="I389" s="82">
        <f t="shared" si="198"/>
        <v>432.8</v>
      </c>
      <c r="J389" s="82">
        <f t="shared" si="198"/>
        <v>0</v>
      </c>
      <c r="K389" s="82">
        <f t="shared" si="198"/>
        <v>0</v>
      </c>
      <c r="L389" s="82">
        <f t="shared" si="198"/>
        <v>0</v>
      </c>
      <c r="M389" s="82">
        <f t="shared" si="198"/>
        <v>0</v>
      </c>
    </row>
    <row r="390" spans="1:31" ht="51.75" thickBot="1" x14ac:dyDescent="0.3">
      <c r="A390" s="79" t="s">
        <v>97</v>
      </c>
      <c r="B390" s="80" t="s">
        <v>306</v>
      </c>
      <c r="C390" s="80">
        <v>148</v>
      </c>
      <c r="D390" s="81" t="s">
        <v>108</v>
      </c>
      <c r="E390" s="81" t="s">
        <v>107</v>
      </c>
      <c r="F390" s="80"/>
      <c r="G390" s="82">
        <f>G391+G392+G393</f>
        <v>494.99999999999994</v>
      </c>
      <c r="H390" s="112">
        <f t="shared" ref="H390:M390" si="199">H391+H392+H393</f>
        <v>0</v>
      </c>
      <c r="I390" s="112">
        <f t="shared" si="199"/>
        <v>432.8</v>
      </c>
      <c r="J390" s="112">
        <f t="shared" si="199"/>
        <v>0</v>
      </c>
      <c r="K390" s="112">
        <f t="shared" si="199"/>
        <v>0</v>
      </c>
      <c r="L390" s="112">
        <f t="shared" si="199"/>
        <v>0</v>
      </c>
      <c r="M390" s="112">
        <f t="shared" si="199"/>
        <v>0</v>
      </c>
    </row>
    <row r="391" spans="1:31" ht="51.75" thickBot="1" x14ac:dyDescent="0.3">
      <c r="A391" s="79" t="s">
        <v>3</v>
      </c>
      <c r="B391" s="80" t="s">
        <v>306</v>
      </c>
      <c r="C391" s="80">
        <v>148</v>
      </c>
      <c r="D391" s="81" t="s">
        <v>108</v>
      </c>
      <c r="E391" s="81" t="s">
        <v>107</v>
      </c>
      <c r="F391" s="80">
        <v>240</v>
      </c>
      <c r="G391" s="82">
        <v>484.4</v>
      </c>
      <c r="H391" s="82"/>
      <c r="I391" s="82">
        <v>432.8</v>
      </c>
      <c r="J391" s="82"/>
      <c r="K391" s="82"/>
      <c r="L391" s="82">
        <v>0</v>
      </c>
      <c r="M391" s="82">
        <v>0</v>
      </c>
    </row>
    <row r="392" spans="1:31" ht="15.75" thickBot="1" x14ac:dyDescent="0.3">
      <c r="A392" s="114" t="s">
        <v>550</v>
      </c>
      <c r="B392" s="113" t="s">
        <v>306</v>
      </c>
      <c r="C392" s="113">
        <v>148</v>
      </c>
      <c r="D392" s="115" t="s">
        <v>108</v>
      </c>
      <c r="E392" s="115" t="s">
        <v>107</v>
      </c>
      <c r="F392" s="113">
        <v>830</v>
      </c>
      <c r="G392" s="112">
        <v>8.9</v>
      </c>
      <c r="H392" s="112"/>
      <c r="I392" s="112"/>
      <c r="J392" s="112"/>
      <c r="K392" s="112"/>
      <c r="L392" s="112">
        <v>0</v>
      </c>
      <c r="M392" s="112">
        <v>0</v>
      </c>
    </row>
    <row r="393" spans="1:31" ht="26.25" thickBot="1" x14ac:dyDescent="0.3">
      <c r="A393" s="114" t="s">
        <v>7</v>
      </c>
      <c r="B393" s="113" t="s">
        <v>306</v>
      </c>
      <c r="C393" s="113">
        <v>148</v>
      </c>
      <c r="D393" s="115" t="s">
        <v>108</v>
      </c>
      <c r="E393" s="115" t="s">
        <v>107</v>
      </c>
      <c r="F393" s="113">
        <v>850</v>
      </c>
      <c r="G393" s="112">
        <v>1.7</v>
      </c>
      <c r="H393" s="112"/>
      <c r="I393" s="112"/>
      <c r="J393" s="112"/>
      <c r="K393" s="112"/>
      <c r="L393" s="112">
        <v>0</v>
      </c>
      <c r="M393" s="112">
        <v>0</v>
      </c>
    </row>
    <row r="394" spans="1:31" ht="39" thickBot="1" x14ac:dyDescent="0.3">
      <c r="A394" s="79" t="s">
        <v>510</v>
      </c>
      <c r="B394" s="80" t="s">
        <v>372</v>
      </c>
      <c r="C394" s="80">
        <v>148</v>
      </c>
      <c r="D394" s="81" t="s">
        <v>108</v>
      </c>
      <c r="E394" s="81" t="s">
        <v>107</v>
      </c>
      <c r="F394" s="80"/>
      <c r="G394" s="82">
        <f>G395</f>
        <v>0</v>
      </c>
      <c r="H394" s="82">
        <f t="shared" ref="H394:M395" si="200">H395</f>
        <v>0</v>
      </c>
      <c r="I394" s="82">
        <f t="shared" si="200"/>
        <v>0</v>
      </c>
      <c r="J394" s="82">
        <f t="shared" si="200"/>
        <v>0</v>
      </c>
      <c r="K394" s="82">
        <f t="shared" si="200"/>
        <v>0</v>
      </c>
      <c r="L394" s="82">
        <f t="shared" si="200"/>
        <v>0</v>
      </c>
      <c r="M394" s="82">
        <f t="shared" si="200"/>
        <v>0</v>
      </c>
    </row>
    <row r="395" spans="1:31" ht="39" thickBot="1" x14ac:dyDescent="0.3">
      <c r="A395" s="79" t="s">
        <v>370</v>
      </c>
      <c r="B395" s="80" t="s">
        <v>371</v>
      </c>
      <c r="C395" s="80"/>
      <c r="D395" s="81"/>
      <c r="E395" s="81"/>
      <c r="F395" s="80"/>
      <c r="G395" s="82">
        <f>G396</f>
        <v>0</v>
      </c>
      <c r="H395" s="102">
        <f t="shared" si="200"/>
        <v>0</v>
      </c>
      <c r="I395" s="102">
        <f t="shared" si="200"/>
        <v>0</v>
      </c>
      <c r="J395" s="102">
        <f t="shared" si="200"/>
        <v>0</v>
      </c>
      <c r="K395" s="102">
        <f t="shared" si="200"/>
        <v>0</v>
      </c>
      <c r="L395" s="102">
        <f t="shared" si="200"/>
        <v>0</v>
      </c>
      <c r="M395" s="102">
        <f t="shared" si="200"/>
        <v>0</v>
      </c>
    </row>
    <row r="396" spans="1:31" ht="21.75" customHeight="1" thickBot="1" x14ac:dyDescent="0.3">
      <c r="A396" s="79" t="s">
        <v>91</v>
      </c>
      <c r="B396" s="80" t="s">
        <v>371</v>
      </c>
      <c r="C396" s="80">
        <v>148</v>
      </c>
      <c r="D396" s="81" t="s">
        <v>108</v>
      </c>
      <c r="E396" s="81" t="s">
        <v>107</v>
      </c>
      <c r="F396" s="80">
        <v>410</v>
      </c>
      <c r="G396" s="82">
        <v>0</v>
      </c>
      <c r="H396" s="82"/>
      <c r="I396" s="82"/>
      <c r="J396" s="82"/>
      <c r="K396" s="82"/>
      <c r="L396" s="82">
        <v>0</v>
      </c>
      <c r="M396" s="82">
        <v>0</v>
      </c>
    </row>
    <row r="397" spans="1:31" ht="77.25" thickBot="1" x14ac:dyDescent="0.3">
      <c r="A397" s="79" t="s">
        <v>310</v>
      </c>
      <c r="B397" s="80" t="s">
        <v>307</v>
      </c>
      <c r="C397" s="80">
        <v>148</v>
      </c>
      <c r="D397" s="81"/>
      <c r="E397" s="81"/>
      <c r="F397" s="80"/>
      <c r="G397" s="82">
        <f>G398+G403+G406</f>
        <v>1865.7</v>
      </c>
      <c r="H397" s="82" t="e">
        <f t="shared" ref="H397:M397" si="201">H398+H403+H406</f>
        <v>#REF!</v>
      </c>
      <c r="I397" s="82" t="e">
        <f t="shared" si="201"/>
        <v>#REF!</v>
      </c>
      <c r="J397" s="82" t="e">
        <f t="shared" si="201"/>
        <v>#REF!</v>
      </c>
      <c r="K397" s="82" t="e">
        <f t="shared" si="201"/>
        <v>#REF!</v>
      </c>
      <c r="L397" s="82">
        <f t="shared" si="201"/>
        <v>702.5</v>
      </c>
      <c r="M397" s="82">
        <f t="shared" si="201"/>
        <v>702.5</v>
      </c>
    </row>
    <row r="398" spans="1:31" ht="90" thickBot="1" x14ac:dyDescent="0.3">
      <c r="A398" s="79" t="s">
        <v>311</v>
      </c>
      <c r="B398" s="80" t="s">
        <v>308</v>
      </c>
      <c r="C398" s="80">
        <v>148</v>
      </c>
      <c r="D398" s="81" t="s">
        <v>106</v>
      </c>
      <c r="E398" s="81">
        <v>12</v>
      </c>
      <c r="F398" s="80"/>
      <c r="G398" s="82">
        <f>G399+G401</f>
        <v>856.5</v>
      </c>
      <c r="H398" s="82">
        <f t="shared" ref="H398:M398" si="202">H399+H401</f>
        <v>0</v>
      </c>
      <c r="I398" s="82">
        <f t="shared" si="202"/>
        <v>202.1</v>
      </c>
      <c r="J398" s="82">
        <f t="shared" si="202"/>
        <v>0</v>
      </c>
      <c r="K398" s="82">
        <f t="shared" si="202"/>
        <v>0</v>
      </c>
      <c r="L398" s="82">
        <f t="shared" si="202"/>
        <v>0</v>
      </c>
      <c r="M398" s="82">
        <f t="shared" si="202"/>
        <v>0</v>
      </c>
    </row>
    <row r="399" spans="1:31" s="36" customFormat="1" ht="64.5" thickBot="1" x14ac:dyDescent="0.3">
      <c r="A399" s="79" t="s">
        <v>98</v>
      </c>
      <c r="B399" s="80" t="s">
        <v>309</v>
      </c>
      <c r="C399" s="80">
        <v>148</v>
      </c>
      <c r="D399" s="81" t="s">
        <v>106</v>
      </c>
      <c r="E399" s="81">
        <v>12</v>
      </c>
      <c r="F399" s="80"/>
      <c r="G399" s="82">
        <f>G400</f>
        <v>730</v>
      </c>
      <c r="H399" s="82">
        <f t="shared" ref="H399:M399" si="203">H400</f>
        <v>0</v>
      </c>
      <c r="I399" s="82">
        <f t="shared" si="203"/>
        <v>202.1</v>
      </c>
      <c r="J399" s="82">
        <f t="shared" si="203"/>
        <v>0</v>
      </c>
      <c r="K399" s="82">
        <f t="shared" si="203"/>
        <v>0</v>
      </c>
      <c r="L399" s="82">
        <f t="shared" si="203"/>
        <v>0</v>
      </c>
      <c r="M399" s="82">
        <f t="shared" si="203"/>
        <v>0</v>
      </c>
      <c r="W399"/>
      <c r="X399"/>
      <c r="Y399"/>
      <c r="Z399"/>
      <c r="AA399"/>
      <c r="AB399"/>
      <c r="AC399"/>
      <c r="AD399"/>
      <c r="AE399"/>
    </row>
    <row r="400" spans="1:31" ht="51.75" thickBot="1" x14ac:dyDescent="0.3">
      <c r="A400" s="79" t="s">
        <v>3</v>
      </c>
      <c r="B400" s="80" t="s">
        <v>309</v>
      </c>
      <c r="C400" s="80">
        <v>148</v>
      </c>
      <c r="D400" s="81" t="s">
        <v>106</v>
      </c>
      <c r="E400" s="81">
        <v>12</v>
      </c>
      <c r="F400" s="80">
        <v>240</v>
      </c>
      <c r="G400" s="82">
        <v>730</v>
      </c>
      <c r="H400" s="82"/>
      <c r="I400" s="82">
        <v>202.1</v>
      </c>
      <c r="J400" s="82"/>
      <c r="K400" s="82"/>
      <c r="L400" s="82">
        <v>0</v>
      </c>
      <c r="M400" s="82">
        <v>0</v>
      </c>
    </row>
    <row r="401" spans="1:31" ht="77.25" thickBot="1" x14ac:dyDescent="0.3">
      <c r="A401" s="79" t="s">
        <v>526</v>
      </c>
      <c r="B401" s="80" t="s">
        <v>525</v>
      </c>
      <c r="C401" s="80">
        <v>148</v>
      </c>
      <c r="D401" s="81" t="s">
        <v>106</v>
      </c>
      <c r="E401" s="81" t="s">
        <v>373</v>
      </c>
      <c r="F401" s="80"/>
      <c r="G401" s="82">
        <f>G402</f>
        <v>126.5</v>
      </c>
      <c r="H401" s="82">
        <f t="shared" ref="H401:M401" si="204">H402</f>
        <v>0</v>
      </c>
      <c r="I401" s="82">
        <f t="shared" si="204"/>
        <v>0</v>
      </c>
      <c r="J401" s="82">
        <f t="shared" si="204"/>
        <v>0</v>
      </c>
      <c r="K401" s="82">
        <f t="shared" si="204"/>
        <v>0</v>
      </c>
      <c r="L401" s="82">
        <f t="shared" si="204"/>
        <v>0</v>
      </c>
      <c r="M401" s="82">
        <f t="shared" si="204"/>
        <v>0</v>
      </c>
    </row>
    <row r="402" spans="1:31" ht="51.75" thickBot="1" x14ac:dyDescent="0.3">
      <c r="A402" s="79" t="s">
        <v>3</v>
      </c>
      <c r="B402" s="80" t="s">
        <v>525</v>
      </c>
      <c r="C402" s="80">
        <v>148</v>
      </c>
      <c r="D402" s="81" t="s">
        <v>106</v>
      </c>
      <c r="E402" s="81" t="s">
        <v>373</v>
      </c>
      <c r="F402" s="80">
        <v>240</v>
      </c>
      <c r="G402" s="82">
        <v>126.5</v>
      </c>
      <c r="H402" s="82"/>
      <c r="I402" s="82"/>
      <c r="J402" s="82"/>
      <c r="K402" s="82"/>
      <c r="L402" s="82">
        <v>0</v>
      </c>
      <c r="M402" s="82">
        <v>0</v>
      </c>
    </row>
    <row r="403" spans="1:31" ht="51.75" thickBot="1" x14ac:dyDescent="0.3">
      <c r="A403" s="79" t="s">
        <v>99</v>
      </c>
      <c r="B403" s="80" t="s">
        <v>336</v>
      </c>
      <c r="C403" s="80">
        <v>148</v>
      </c>
      <c r="D403" s="81" t="s">
        <v>107</v>
      </c>
      <c r="E403" s="81">
        <v>13</v>
      </c>
      <c r="F403" s="80"/>
      <c r="G403" s="82">
        <f>G404</f>
        <v>431.2</v>
      </c>
      <c r="H403" s="82">
        <f t="shared" ref="H403:M403" si="205">H404</f>
        <v>0</v>
      </c>
      <c r="I403" s="82">
        <f t="shared" si="205"/>
        <v>0</v>
      </c>
      <c r="J403" s="82">
        <f t="shared" si="205"/>
        <v>76.3</v>
      </c>
      <c r="K403" s="82">
        <f t="shared" si="205"/>
        <v>0</v>
      </c>
      <c r="L403" s="82">
        <f t="shared" si="205"/>
        <v>0</v>
      </c>
      <c r="M403" s="82">
        <f t="shared" si="205"/>
        <v>0</v>
      </c>
    </row>
    <row r="404" spans="1:31" ht="44.45" customHeight="1" thickBot="1" x14ac:dyDescent="0.3">
      <c r="A404" s="79" t="s">
        <v>100</v>
      </c>
      <c r="B404" s="80" t="s">
        <v>337</v>
      </c>
      <c r="C404" s="80">
        <v>148</v>
      </c>
      <c r="D404" s="81" t="s">
        <v>107</v>
      </c>
      <c r="E404" s="81">
        <v>13</v>
      </c>
      <c r="F404" s="80"/>
      <c r="G404" s="82">
        <f>G405</f>
        <v>431.2</v>
      </c>
      <c r="H404" s="82">
        <f t="shared" ref="H404:M404" si="206">H405</f>
        <v>0</v>
      </c>
      <c r="I404" s="82">
        <f t="shared" si="206"/>
        <v>0</v>
      </c>
      <c r="J404" s="82">
        <f t="shared" si="206"/>
        <v>76.3</v>
      </c>
      <c r="K404" s="82">
        <f t="shared" si="206"/>
        <v>0</v>
      </c>
      <c r="L404" s="82">
        <f t="shared" si="206"/>
        <v>0</v>
      </c>
      <c r="M404" s="82">
        <f t="shared" si="206"/>
        <v>0</v>
      </c>
      <c r="W404" s="36"/>
      <c r="X404" s="36"/>
      <c r="Y404" s="36"/>
      <c r="Z404" s="36"/>
      <c r="AA404" s="36"/>
      <c r="AB404" s="36"/>
      <c r="AC404" s="36"/>
      <c r="AD404" s="36"/>
      <c r="AE404" s="36"/>
    </row>
    <row r="405" spans="1:31" ht="51.75" thickBot="1" x14ac:dyDescent="0.3">
      <c r="A405" s="79" t="s">
        <v>12</v>
      </c>
      <c r="B405" s="80" t="s">
        <v>337</v>
      </c>
      <c r="C405" s="80">
        <v>148</v>
      </c>
      <c r="D405" s="81" t="s">
        <v>107</v>
      </c>
      <c r="E405" s="81">
        <v>13</v>
      </c>
      <c r="F405" s="80">
        <v>240</v>
      </c>
      <c r="G405" s="82">
        <v>431.2</v>
      </c>
      <c r="H405" s="82"/>
      <c r="I405" s="82"/>
      <c r="J405" s="82">
        <v>76.3</v>
      </c>
      <c r="K405" s="82"/>
      <c r="L405" s="82">
        <v>0</v>
      </c>
      <c r="M405" s="82">
        <v>0</v>
      </c>
    </row>
    <row r="406" spans="1:31" ht="115.5" thickBot="1" x14ac:dyDescent="0.3">
      <c r="A406" s="79" t="s">
        <v>433</v>
      </c>
      <c r="B406" s="80" t="s">
        <v>312</v>
      </c>
      <c r="C406" s="80">
        <v>148</v>
      </c>
      <c r="D406" s="81">
        <v>10</v>
      </c>
      <c r="E406" s="81" t="s">
        <v>109</v>
      </c>
      <c r="F406" s="80"/>
      <c r="G406" s="82">
        <f>G407</f>
        <v>578</v>
      </c>
      <c r="H406" s="82" t="e">
        <f>#REF!</f>
        <v>#REF!</v>
      </c>
      <c r="I406" s="82" t="e">
        <f>#REF!</f>
        <v>#REF!</v>
      </c>
      <c r="J406" s="82" t="e">
        <f>#REF!</f>
        <v>#REF!</v>
      </c>
      <c r="K406" s="82" t="e">
        <f>#REF!</f>
        <v>#REF!</v>
      </c>
      <c r="L406" s="82">
        <f>L407</f>
        <v>702.5</v>
      </c>
      <c r="M406" s="82">
        <f>M407</f>
        <v>702.5</v>
      </c>
    </row>
    <row r="407" spans="1:31" ht="153.75" thickBot="1" x14ac:dyDescent="0.3">
      <c r="A407" s="79" t="s">
        <v>101</v>
      </c>
      <c r="B407" s="80" t="s">
        <v>313</v>
      </c>
      <c r="C407" s="80">
        <v>148</v>
      </c>
      <c r="D407" s="81">
        <v>10</v>
      </c>
      <c r="E407" s="81" t="s">
        <v>109</v>
      </c>
      <c r="F407" s="80"/>
      <c r="G407" s="82">
        <f>G408+G409</f>
        <v>578</v>
      </c>
      <c r="H407" s="82">
        <f t="shared" ref="H407:M407" si="207">H408+H409</f>
        <v>0</v>
      </c>
      <c r="I407" s="82">
        <f t="shared" si="207"/>
        <v>2494.3000000000002</v>
      </c>
      <c r="J407" s="82">
        <f t="shared" si="207"/>
        <v>0</v>
      </c>
      <c r="K407" s="82">
        <f t="shared" si="207"/>
        <v>0</v>
      </c>
      <c r="L407" s="82">
        <f t="shared" si="207"/>
        <v>702.5</v>
      </c>
      <c r="M407" s="82">
        <f t="shared" si="207"/>
        <v>702.5</v>
      </c>
    </row>
    <row r="408" spans="1:31" ht="51.75" thickBot="1" x14ac:dyDescent="0.3">
      <c r="A408" s="79" t="s">
        <v>102</v>
      </c>
      <c r="B408" s="80" t="s">
        <v>313</v>
      </c>
      <c r="C408" s="80">
        <v>148</v>
      </c>
      <c r="D408" s="81">
        <v>10</v>
      </c>
      <c r="E408" s="81" t="s">
        <v>109</v>
      </c>
      <c r="F408" s="80">
        <v>240</v>
      </c>
      <c r="G408" s="82">
        <v>8.6999999999999993</v>
      </c>
      <c r="H408" s="82"/>
      <c r="I408" s="82">
        <v>36.9</v>
      </c>
      <c r="J408" s="82"/>
      <c r="K408" s="82"/>
      <c r="L408" s="82">
        <v>10.5</v>
      </c>
      <c r="M408" s="82">
        <v>10.5</v>
      </c>
    </row>
    <row r="409" spans="1:31" ht="45" customHeight="1" thickBot="1" x14ac:dyDescent="0.3">
      <c r="A409" s="79" t="s">
        <v>17</v>
      </c>
      <c r="B409" s="80" t="s">
        <v>313</v>
      </c>
      <c r="C409" s="80">
        <v>148</v>
      </c>
      <c r="D409" s="81">
        <v>10</v>
      </c>
      <c r="E409" s="81" t="s">
        <v>109</v>
      </c>
      <c r="F409" s="80">
        <v>320</v>
      </c>
      <c r="G409" s="82">
        <v>569.29999999999995</v>
      </c>
      <c r="H409" s="82"/>
      <c r="I409" s="82">
        <v>2457.4</v>
      </c>
      <c r="J409" s="82"/>
      <c r="K409" s="82"/>
      <c r="L409" s="82">
        <v>692</v>
      </c>
      <c r="M409" s="82">
        <v>692</v>
      </c>
    </row>
    <row r="410" spans="1:31" ht="65.25" customHeight="1" thickBot="1" x14ac:dyDescent="0.3">
      <c r="A410" s="90" t="s">
        <v>352</v>
      </c>
      <c r="B410" s="89" t="s">
        <v>315</v>
      </c>
      <c r="C410" s="34"/>
      <c r="D410" s="89"/>
      <c r="E410" s="89"/>
      <c r="F410" s="34"/>
      <c r="G410" s="42">
        <f>G411+G419+G433+G439+G445</f>
        <v>38254.9</v>
      </c>
      <c r="H410" s="42" t="e">
        <f>H411+#REF!+H433+H445</f>
        <v>#REF!</v>
      </c>
      <c r="I410" s="42" t="e">
        <f>I411+#REF!+I433+I445</f>
        <v>#REF!</v>
      </c>
      <c r="J410" s="42" t="e">
        <f>J411+#REF!+J433+J445</f>
        <v>#REF!</v>
      </c>
      <c r="K410" s="42" t="e">
        <f>K411+#REF!+K433+K445</f>
        <v>#REF!</v>
      </c>
      <c r="L410" s="42">
        <f>L411+L419+L433+L439+L445</f>
        <v>18589.900000000001</v>
      </c>
      <c r="M410" s="42">
        <f>M411+M419+M433+M439+M445</f>
        <v>17557.7</v>
      </c>
    </row>
    <row r="411" spans="1:31" ht="40.5" customHeight="1" thickBot="1" x14ac:dyDescent="0.3">
      <c r="A411" s="35" t="s">
        <v>314</v>
      </c>
      <c r="B411" s="81" t="s">
        <v>316</v>
      </c>
      <c r="C411" s="80">
        <v>153</v>
      </c>
      <c r="D411" s="81" t="s">
        <v>107</v>
      </c>
      <c r="E411" s="81" t="s">
        <v>106</v>
      </c>
      <c r="F411" s="80"/>
      <c r="G411" s="82">
        <f>G412</f>
        <v>10004.699999999999</v>
      </c>
      <c r="H411" s="105">
        <f t="shared" ref="H411:M411" si="208">H412</f>
        <v>0</v>
      </c>
      <c r="I411" s="105">
        <f t="shared" si="208"/>
        <v>0</v>
      </c>
      <c r="J411" s="105">
        <f t="shared" si="208"/>
        <v>0</v>
      </c>
      <c r="K411" s="105">
        <f t="shared" si="208"/>
        <v>0</v>
      </c>
      <c r="L411" s="105">
        <f t="shared" si="208"/>
        <v>8896.7000000000007</v>
      </c>
      <c r="M411" s="105">
        <f t="shared" si="208"/>
        <v>8887.4</v>
      </c>
    </row>
    <row r="412" spans="1:31" ht="77.25" thickBot="1" x14ac:dyDescent="0.3">
      <c r="A412" s="35" t="s">
        <v>434</v>
      </c>
      <c r="B412" s="81" t="s">
        <v>317</v>
      </c>
      <c r="C412" s="80">
        <v>153</v>
      </c>
      <c r="D412" s="81" t="s">
        <v>107</v>
      </c>
      <c r="E412" s="81" t="s">
        <v>106</v>
      </c>
      <c r="F412" s="80"/>
      <c r="G412" s="82">
        <f t="shared" ref="G412:M412" si="209">G413+G417</f>
        <v>10004.699999999999</v>
      </c>
      <c r="H412" s="105">
        <f t="shared" si="209"/>
        <v>0</v>
      </c>
      <c r="I412" s="105">
        <f t="shared" si="209"/>
        <v>0</v>
      </c>
      <c r="J412" s="105">
        <f t="shared" si="209"/>
        <v>0</v>
      </c>
      <c r="K412" s="105">
        <f t="shared" si="209"/>
        <v>0</v>
      </c>
      <c r="L412" s="105">
        <f t="shared" si="209"/>
        <v>8896.7000000000007</v>
      </c>
      <c r="M412" s="105">
        <f t="shared" si="209"/>
        <v>8887.4</v>
      </c>
    </row>
    <row r="413" spans="1:31" ht="27" customHeight="1" thickBot="1" x14ac:dyDescent="0.3">
      <c r="A413" s="35" t="s">
        <v>6</v>
      </c>
      <c r="B413" s="81" t="s">
        <v>318</v>
      </c>
      <c r="C413" s="80">
        <v>153</v>
      </c>
      <c r="D413" s="81" t="s">
        <v>107</v>
      </c>
      <c r="E413" s="81" t="s">
        <v>106</v>
      </c>
      <c r="F413" s="80"/>
      <c r="G413" s="82">
        <f>G414+G415+G416</f>
        <v>6963.2999999999993</v>
      </c>
      <c r="H413" s="105">
        <f t="shared" ref="H413:M413" si="210">H414+H415+H416</f>
        <v>0</v>
      </c>
      <c r="I413" s="105">
        <f t="shared" si="210"/>
        <v>0</v>
      </c>
      <c r="J413" s="105">
        <f t="shared" si="210"/>
        <v>0</v>
      </c>
      <c r="K413" s="105">
        <f t="shared" si="210"/>
        <v>0</v>
      </c>
      <c r="L413" s="105">
        <f t="shared" si="210"/>
        <v>5855.3</v>
      </c>
      <c r="M413" s="105">
        <f t="shared" si="210"/>
        <v>5846</v>
      </c>
    </row>
    <row r="414" spans="1:31" ht="39" thickBot="1" x14ac:dyDescent="0.3">
      <c r="A414" s="35" t="s">
        <v>11</v>
      </c>
      <c r="B414" s="81" t="s">
        <v>318</v>
      </c>
      <c r="C414" s="80">
        <v>153</v>
      </c>
      <c r="D414" s="81" t="s">
        <v>107</v>
      </c>
      <c r="E414" s="81" t="s">
        <v>106</v>
      </c>
      <c r="F414" s="80">
        <v>120</v>
      </c>
      <c r="G414" s="82">
        <v>3921.1</v>
      </c>
      <c r="H414" s="82"/>
      <c r="I414" s="82"/>
      <c r="J414" s="82"/>
      <c r="K414" s="82"/>
      <c r="L414" s="82">
        <v>4339.3</v>
      </c>
      <c r="M414" s="82">
        <v>4339.3</v>
      </c>
    </row>
    <row r="415" spans="1:31" ht="51.75" thickBot="1" x14ac:dyDescent="0.3">
      <c r="A415" s="35" t="s">
        <v>4</v>
      </c>
      <c r="B415" s="81" t="s">
        <v>318</v>
      </c>
      <c r="C415" s="80">
        <v>153</v>
      </c>
      <c r="D415" s="81" t="s">
        <v>107</v>
      </c>
      <c r="E415" s="81" t="s">
        <v>106</v>
      </c>
      <c r="F415" s="80">
        <v>240</v>
      </c>
      <c r="G415" s="82">
        <v>3026.2</v>
      </c>
      <c r="H415" s="82"/>
      <c r="I415" s="82"/>
      <c r="J415" s="82"/>
      <c r="K415" s="82"/>
      <c r="L415" s="82">
        <v>1500</v>
      </c>
      <c r="M415" s="82">
        <v>1490.7</v>
      </c>
    </row>
    <row r="416" spans="1:31" ht="30" customHeight="1" thickBot="1" x14ac:dyDescent="0.3">
      <c r="A416" s="35" t="s">
        <v>7</v>
      </c>
      <c r="B416" s="81" t="s">
        <v>318</v>
      </c>
      <c r="C416" s="80">
        <v>153</v>
      </c>
      <c r="D416" s="81" t="s">
        <v>107</v>
      </c>
      <c r="E416" s="81" t="s">
        <v>106</v>
      </c>
      <c r="F416" s="80">
        <v>850</v>
      </c>
      <c r="G416" s="82">
        <v>16</v>
      </c>
      <c r="H416" s="82"/>
      <c r="I416" s="82"/>
      <c r="J416" s="82"/>
      <c r="K416" s="82"/>
      <c r="L416" s="82">
        <v>16</v>
      </c>
      <c r="M416" s="82">
        <v>16</v>
      </c>
    </row>
    <row r="417" spans="1:13" ht="54" customHeight="1" thickBot="1" x14ac:dyDescent="0.3">
      <c r="A417" s="35" t="s">
        <v>28</v>
      </c>
      <c r="B417" s="81" t="s">
        <v>319</v>
      </c>
      <c r="C417" s="80">
        <v>153</v>
      </c>
      <c r="D417" s="81" t="s">
        <v>107</v>
      </c>
      <c r="E417" s="81" t="s">
        <v>106</v>
      </c>
      <c r="F417" s="80"/>
      <c r="G417" s="82">
        <f>G418</f>
        <v>3041.4</v>
      </c>
      <c r="H417" s="82">
        <f t="shared" ref="H417:M417" si="211">H418</f>
        <v>0</v>
      </c>
      <c r="I417" s="82">
        <f t="shared" si="211"/>
        <v>0</v>
      </c>
      <c r="J417" s="82">
        <f t="shared" si="211"/>
        <v>0</v>
      </c>
      <c r="K417" s="82">
        <f t="shared" si="211"/>
        <v>0</v>
      </c>
      <c r="L417" s="82">
        <f t="shared" si="211"/>
        <v>3041.4</v>
      </c>
      <c r="M417" s="82">
        <f t="shared" si="211"/>
        <v>3041.4</v>
      </c>
    </row>
    <row r="418" spans="1:13" ht="42" customHeight="1" thickBot="1" x14ac:dyDescent="0.3">
      <c r="A418" s="35" t="s">
        <v>11</v>
      </c>
      <c r="B418" s="81" t="s">
        <v>319</v>
      </c>
      <c r="C418" s="80">
        <v>153</v>
      </c>
      <c r="D418" s="81" t="s">
        <v>107</v>
      </c>
      <c r="E418" s="81" t="s">
        <v>106</v>
      </c>
      <c r="F418" s="80">
        <v>120</v>
      </c>
      <c r="G418" s="82">
        <v>3041.4</v>
      </c>
      <c r="H418" s="82"/>
      <c r="I418" s="82"/>
      <c r="J418" s="82"/>
      <c r="K418" s="82"/>
      <c r="L418" s="82">
        <v>3041.4</v>
      </c>
      <c r="M418" s="82">
        <v>3041.4</v>
      </c>
    </row>
    <row r="419" spans="1:13" ht="42" customHeight="1" thickBot="1" x14ac:dyDescent="0.3">
      <c r="A419" s="35" t="s">
        <v>436</v>
      </c>
      <c r="B419" s="128" t="s">
        <v>324</v>
      </c>
      <c r="C419" s="127">
        <v>153</v>
      </c>
      <c r="D419" s="128" t="s">
        <v>108</v>
      </c>
      <c r="E419" s="128" t="s">
        <v>109</v>
      </c>
      <c r="F419" s="127"/>
      <c r="G419" s="129">
        <f>G420+G423+G428</f>
        <v>9630.7999999999993</v>
      </c>
      <c r="H419" s="129"/>
      <c r="I419" s="129"/>
      <c r="J419" s="129"/>
      <c r="K419" s="129"/>
      <c r="L419" s="129">
        <f>L420+L423+L428</f>
        <v>7255.2000000000007</v>
      </c>
      <c r="M419" s="129">
        <f>M420+M423+M428</f>
        <v>6932.4</v>
      </c>
    </row>
    <row r="420" spans="1:13" ht="42" customHeight="1" thickBot="1" x14ac:dyDescent="0.3">
      <c r="A420" s="35" t="s">
        <v>320</v>
      </c>
      <c r="B420" s="128" t="s">
        <v>325</v>
      </c>
      <c r="C420" s="127">
        <v>153</v>
      </c>
      <c r="D420" s="128" t="s">
        <v>108</v>
      </c>
      <c r="E420" s="128" t="s">
        <v>109</v>
      </c>
      <c r="F420" s="127"/>
      <c r="G420" s="129">
        <f>G421</f>
        <v>198</v>
      </c>
      <c r="H420" s="129"/>
      <c r="I420" s="129"/>
      <c r="J420" s="129"/>
      <c r="K420" s="129"/>
      <c r="L420" s="129">
        <f>L421</f>
        <v>248</v>
      </c>
      <c r="M420" s="129">
        <f>M421</f>
        <v>248</v>
      </c>
    </row>
    <row r="421" spans="1:13" ht="32.25" customHeight="1" thickBot="1" x14ac:dyDescent="0.3">
      <c r="A421" s="35" t="s">
        <v>354</v>
      </c>
      <c r="B421" s="128" t="s">
        <v>599</v>
      </c>
      <c r="C421" s="127">
        <v>153</v>
      </c>
      <c r="D421" s="128" t="s">
        <v>108</v>
      </c>
      <c r="E421" s="128" t="s">
        <v>109</v>
      </c>
      <c r="F421" s="127"/>
      <c r="G421" s="129">
        <f>G422</f>
        <v>198</v>
      </c>
      <c r="H421" s="129"/>
      <c r="I421" s="129"/>
      <c r="J421" s="129"/>
      <c r="K421" s="129"/>
      <c r="L421" s="129">
        <f>L422</f>
        <v>248</v>
      </c>
      <c r="M421" s="129">
        <f>M422</f>
        <v>248</v>
      </c>
    </row>
    <row r="422" spans="1:13" ht="32.25" customHeight="1" thickBot="1" x14ac:dyDescent="0.3">
      <c r="A422" s="35" t="s">
        <v>4</v>
      </c>
      <c r="B422" s="128" t="s">
        <v>599</v>
      </c>
      <c r="C422" s="127">
        <v>153</v>
      </c>
      <c r="D422" s="128" t="s">
        <v>108</v>
      </c>
      <c r="E422" s="128" t="s">
        <v>109</v>
      </c>
      <c r="F422" s="127">
        <v>240</v>
      </c>
      <c r="G422" s="129">
        <v>198</v>
      </c>
      <c r="H422" s="129"/>
      <c r="I422" s="129"/>
      <c r="J422" s="129"/>
      <c r="K422" s="129"/>
      <c r="L422" s="129">
        <v>248</v>
      </c>
      <c r="M422" s="129">
        <v>248</v>
      </c>
    </row>
    <row r="423" spans="1:13" ht="42" customHeight="1" thickBot="1" x14ac:dyDescent="0.3">
      <c r="A423" s="35" t="s">
        <v>321</v>
      </c>
      <c r="B423" s="128" t="s">
        <v>600</v>
      </c>
      <c r="C423" s="127">
        <v>153</v>
      </c>
      <c r="D423" s="128" t="s">
        <v>108</v>
      </c>
      <c r="E423" s="128" t="s">
        <v>109</v>
      </c>
      <c r="F423" s="127"/>
      <c r="G423" s="129">
        <f>G424+G426</f>
        <v>3426.5</v>
      </c>
      <c r="H423" s="129"/>
      <c r="I423" s="129"/>
      <c r="J423" s="129"/>
      <c r="K423" s="129"/>
      <c r="L423" s="129">
        <f>L424+L426</f>
        <v>2783.9</v>
      </c>
      <c r="M423" s="129">
        <f>M424+M426</f>
        <v>2461.1</v>
      </c>
    </row>
    <row r="424" spans="1:13" ht="36" customHeight="1" thickBot="1" x14ac:dyDescent="0.3">
      <c r="A424" s="35" t="s">
        <v>353</v>
      </c>
      <c r="B424" s="128" t="s">
        <v>601</v>
      </c>
      <c r="C424" s="127">
        <v>153</v>
      </c>
      <c r="D424" s="128" t="s">
        <v>108</v>
      </c>
      <c r="E424" s="128" t="s">
        <v>109</v>
      </c>
      <c r="F424" s="127"/>
      <c r="G424" s="129">
        <f>G425</f>
        <v>2553.1999999999998</v>
      </c>
      <c r="H424" s="129"/>
      <c r="I424" s="129"/>
      <c r="J424" s="129"/>
      <c r="K424" s="129"/>
      <c r="L424" s="129">
        <f>L425</f>
        <v>1883.9</v>
      </c>
      <c r="M424" s="129">
        <f>M425</f>
        <v>1961.1</v>
      </c>
    </row>
    <row r="425" spans="1:13" ht="42" customHeight="1" thickBot="1" x14ac:dyDescent="0.3">
      <c r="A425" s="35" t="s">
        <v>4</v>
      </c>
      <c r="B425" s="128" t="s">
        <v>601</v>
      </c>
      <c r="C425" s="127">
        <v>153</v>
      </c>
      <c r="D425" s="128" t="s">
        <v>108</v>
      </c>
      <c r="E425" s="128" t="s">
        <v>109</v>
      </c>
      <c r="F425" s="127">
        <v>240</v>
      </c>
      <c r="G425" s="129">
        <v>2553.1999999999998</v>
      </c>
      <c r="H425" s="129"/>
      <c r="I425" s="129"/>
      <c r="J425" s="129"/>
      <c r="K425" s="129"/>
      <c r="L425" s="129">
        <v>1883.9</v>
      </c>
      <c r="M425" s="129">
        <v>1961.1</v>
      </c>
    </row>
    <row r="426" spans="1:13" ht="32.25" customHeight="1" thickBot="1" x14ac:dyDescent="0.3">
      <c r="A426" s="35" t="s">
        <v>602</v>
      </c>
      <c r="B426" s="128" t="s">
        <v>603</v>
      </c>
      <c r="C426" s="127">
        <v>153</v>
      </c>
      <c r="D426" s="128" t="s">
        <v>108</v>
      </c>
      <c r="E426" s="128" t="s">
        <v>109</v>
      </c>
      <c r="F426" s="127"/>
      <c r="G426" s="129">
        <f>G427</f>
        <v>873.3</v>
      </c>
      <c r="H426" s="129"/>
      <c r="I426" s="129"/>
      <c r="J426" s="129"/>
      <c r="K426" s="129"/>
      <c r="L426" s="129">
        <f>L427</f>
        <v>900</v>
      </c>
      <c r="M426" s="129">
        <f>M427</f>
        <v>500</v>
      </c>
    </row>
    <row r="427" spans="1:13" ht="42" customHeight="1" thickBot="1" x14ac:dyDescent="0.3">
      <c r="A427" s="35" t="s">
        <v>4</v>
      </c>
      <c r="B427" s="128" t="s">
        <v>603</v>
      </c>
      <c r="C427" s="127">
        <v>153</v>
      </c>
      <c r="D427" s="128" t="s">
        <v>108</v>
      </c>
      <c r="E427" s="128" t="s">
        <v>109</v>
      </c>
      <c r="F427" s="127">
        <v>240</v>
      </c>
      <c r="G427" s="129">
        <v>873.3</v>
      </c>
      <c r="H427" s="129"/>
      <c r="I427" s="129"/>
      <c r="J427" s="129"/>
      <c r="K427" s="129"/>
      <c r="L427" s="129">
        <v>900</v>
      </c>
      <c r="M427" s="129">
        <v>500</v>
      </c>
    </row>
    <row r="428" spans="1:13" ht="42" customHeight="1" thickBot="1" x14ac:dyDescent="0.3">
      <c r="A428" s="35" t="s">
        <v>322</v>
      </c>
      <c r="B428" s="128" t="s">
        <v>605</v>
      </c>
      <c r="C428" s="127">
        <v>153</v>
      </c>
      <c r="D428" s="128" t="s">
        <v>108</v>
      </c>
      <c r="E428" s="128" t="s">
        <v>109</v>
      </c>
      <c r="F428" s="127"/>
      <c r="G428" s="129">
        <f>G429+G431</f>
        <v>6006.2999999999993</v>
      </c>
      <c r="H428" s="129">
        <f t="shared" ref="H428:M428" si="212">H429+H431</f>
        <v>0</v>
      </c>
      <c r="I428" s="129">
        <f t="shared" si="212"/>
        <v>0</v>
      </c>
      <c r="J428" s="129">
        <f t="shared" si="212"/>
        <v>0</v>
      </c>
      <c r="K428" s="129">
        <f t="shared" si="212"/>
        <v>0</v>
      </c>
      <c r="L428" s="129">
        <f t="shared" si="212"/>
        <v>4223.3</v>
      </c>
      <c r="M428" s="129">
        <f t="shared" si="212"/>
        <v>4223.3</v>
      </c>
    </row>
    <row r="429" spans="1:13" ht="42" customHeight="1" thickBot="1" x14ac:dyDescent="0.3">
      <c r="A429" s="35" t="s">
        <v>604</v>
      </c>
      <c r="B429" s="128" t="s">
        <v>606</v>
      </c>
      <c r="C429" s="127">
        <v>153</v>
      </c>
      <c r="D429" s="128" t="s">
        <v>108</v>
      </c>
      <c r="E429" s="128" t="s">
        <v>109</v>
      </c>
      <c r="F429" s="127"/>
      <c r="G429" s="129">
        <f>G430</f>
        <v>174.4</v>
      </c>
      <c r="H429" s="129"/>
      <c r="I429" s="129"/>
      <c r="J429" s="129"/>
      <c r="K429" s="129"/>
      <c r="L429" s="129">
        <f>L430</f>
        <v>0</v>
      </c>
      <c r="M429" s="129">
        <f>M430</f>
        <v>0</v>
      </c>
    </row>
    <row r="430" spans="1:13" ht="42" customHeight="1" thickBot="1" x14ac:dyDescent="0.3">
      <c r="A430" s="35" t="s">
        <v>4</v>
      </c>
      <c r="B430" s="128" t="s">
        <v>606</v>
      </c>
      <c r="C430" s="127">
        <v>153</v>
      </c>
      <c r="D430" s="128" t="s">
        <v>108</v>
      </c>
      <c r="E430" s="128" t="s">
        <v>109</v>
      </c>
      <c r="F430" s="127">
        <v>240</v>
      </c>
      <c r="G430" s="129">
        <v>174.4</v>
      </c>
      <c r="H430" s="129"/>
      <c r="I430" s="129"/>
      <c r="J430" s="129"/>
      <c r="K430" s="129"/>
      <c r="L430" s="129">
        <v>0</v>
      </c>
      <c r="M430" s="129">
        <v>0</v>
      </c>
    </row>
    <row r="431" spans="1:13" ht="42" customHeight="1" thickBot="1" x14ac:dyDescent="0.3">
      <c r="A431" s="19" t="s">
        <v>323</v>
      </c>
      <c r="B431" s="57" t="s">
        <v>607</v>
      </c>
      <c r="C431" s="127">
        <v>153</v>
      </c>
      <c r="D431" s="128" t="s">
        <v>108</v>
      </c>
      <c r="E431" s="128" t="s">
        <v>109</v>
      </c>
      <c r="F431" s="127"/>
      <c r="G431" s="129">
        <f>G432</f>
        <v>5831.9</v>
      </c>
      <c r="H431" s="129"/>
      <c r="I431" s="129"/>
      <c r="J431" s="129"/>
      <c r="K431" s="129"/>
      <c r="L431" s="129">
        <f>L432</f>
        <v>4223.3</v>
      </c>
      <c r="M431" s="129">
        <f>M432</f>
        <v>4223.3</v>
      </c>
    </row>
    <row r="432" spans="1:13" ht="42" customHeight="1" thickBot="1" x14ac:dyDescent="0.3">
      <c r="A432" s="19" t="s">
        <v>4</v>
      </c>
      <c r="B432" s="57" t="s">
        <v>607</v>
      </c>
      <c r="C432" s="127">
        <v>153</v>
      </c>
      <c r="D432" s="128" t="s">
        <v>108</v>
      </c>
      <c r="E432" s="128" t="s">
        <v>109</v>
      </c>
      <c r="F432" s="127">
        <v>240</v>
      </c>
      <c r="G432" s="129">
        <v>5831.9</v>
      </c>
      <c r="H432" s="129"/>
      <c r="I432" s="129"/>
      <c r="J432" s="129"/>
      <c r="K432" s="129"/>
      <c r="L432" s="129">
        <v>4223.3</v>
      </c>
      <c r="M432" s="129">
        <v>4223.3</v>
      </c>
    </row>
    <row r="433" spans="1:13" ht="51.75" thickBot="1" x14ac:dyDescent="0.3">
      <c r="A433" s="91" t="s">
        <v>326</v>
      </c>
      <c r="B433" s="81" t="s">
        <v>592</v>
      </c>
      <c r="C433" s="80">
        <v>153</v>
      </c>
      <c r="D433" s="81" t="s">
        <v>109</v>
      </c>
      <c r="E433" s="81" t="s">
        <v>328</v>
      </c>
      <c r="F433" s="80"/>
      <c r="G433" s="82">
        <f>G434+G437</f>
        <v>525</v>
      </c>
      <c r="H433" s="82">
        <f t="shared" ref="H433:K433" si="213">H434</f>
        <v>0</v>
      </c>
      <c r="I433" s="82">
        <f t="shared" si="213"/>
        <v>0</v>
      </c>
      <c r="J433" s="82">
        <f t="shared" si="213"/>
        <v>0</v>
      </c>
      <c r="K433" s="82">
        <f t="shared" si="213"/>
        <v>0</v>
      </c>
      <c r="L433" s="129">
        <f>L434+L437</f>
        <v>2438</v>
      </c>
      <c r="M433" s="129">
        <f>M434+M437</f>
        <v>1737.9</v>
      </c>
    </row>
    <row r="434" spans="1:13" ht="64.5" customHeight="1" thickBot="1" x14ac:dyDescent="0.3">
      <c r="A434" s="91" t="s">
        <v>327</v>
      </c>
      <c r="B434" s="81" t="s">
        <v>593</v>
      </c>
      <c r="C434" s="80">
        <v>153</v>
      </c>
      <c r="D434" s="81" t="s">
        <v>109</v>
      </c>
      <c r="E434" s="81" t="s">
        <v>328</v>
      </c>
      <c r="F434" s="80"/>
      <c r="G434" s="82">
        <f>G435</f>
        <v>525</v>
      </c>
      <c r="H434" s="82">
        <f>H436</f>
        <v>0</v>
      </c>
      <c r="I434" s="82">
        <f>I436</f>
        <v>0</v>
      </c>
      <c r="J434" s="82">
        <f>J436</f>
        <v>0</v>
      </c>
      <c r="K434" s="82">
        <f>K436</f>
        <v>0</v>
      </c>
      <c r="L434" s="82">
        <f>L435</f>
        <v>850</v>
      </c>
      <c r="M434" s="82">
        <f>M435</f>
        <v>745.4</v>
      </c>
    </row>
    <row r="435" spans="1:13" ht="39" thickBot="1" x14ac:dyDescent="0.3">
      <c r="A435" s="91" t="s">
        <v>338</v>
      </c>
      <c r="B435" s="81" t="s">
        <v>594</v>
      </c>
      <c r="C435" s="80">
        <v>153</v>
      </c>
      <c r="D435" s="81" t="s">
        <v>109</v>
      </c>
      <c r="E435" s="81" t="s">
        <v>328</v>
      </c>
      <c r="F435" s="80"/>
      <c r="G435" s="82">
        <f>G436</f>
        <v>525</v>
      </c>
      <c r="H435" s="82"/>
      <c r="I435" s="82"/>
      <c r="J435" s="82"/>
      <c r="K435" s="82"/>
      <c r="L435" s="82">
        <f>L436</f>
        <v>850</v>
      </c>
      <c r="M435" s="82">
        <f>M436</f>
        <v>745.4</v>
      </c>
    </row>
    <row r="436" spans="1:13" ht="54.75" customHeight="1" thickBot="1" x14ac:dyDescent="0.3">
      <c r="A436" s="91" t="s">
        <v>4</v>
      </c>
      <c r="B436" s="81" t="s">
        <v>594</v>
      </c>
      <c r="C436" s="80">
        <v>153</v>
      </c>
      <c r="D436" s="81" t="s">
        <v>109</v>
      </c>
      <c r="E436" s="81" t="s">
        <v>328</v>
      </c>
      <c r="F436" s="80">
        <v>240</v>
      </c>
      <c r="G436" s="82">
        <v>525</v>
      </c>
      <c r="H436" s="82"/>
      <c r="I436" s="82"/>
      <c r="J436" s="82"/>
      <c r="K436" s="82"/>
      <c r="L436" s="82">
        <v>850</v>
      </c>
      <c r="M436" s="82">
        <v>745.4</v>
      </c>
    </row>
    <row r="437" spans="1:13" ht="54.75" customHeight="1" thickBot="1" x14ac:dyDescent="0.3">
      <c r="A437" s="135" t="s">
        <v>595</v>
      </c>
      <c r="B437" s="57" t="s">
        <v>596</v>
      </c>
      <c r="C437" s="127">
        <v>153</v>
      </c>
      <c r="D437" s="128" t="s">
        <v>109</v>
      </c>
      <c r="E437" s="128" t="s">
        <v>328</v>
      </c>
      <c r="F437" s="127"/>
      <c r="G437" s="129">
        <f>G438</f>
        <v>0</v>
      </c>
      <c r="H437" s="129"/>
      <c r="I437" s="129"/>
      <c r="J437" s="129"/>
      <c r="K437" s="129"/>
      <c r="L437" s="129">
        <f>L438</f>
        <v>1588</v>
      </c>
      <c r="M437" s="129">
        <f>M438</f>
        <v>992.5</v>
      </c>
    </row>
    <row r="438" spans="1:13" ht="52.5" customHeight="1" thickBot="1" x14ac:dyDescent="0.3">
      <c r="A438" s="135" t="s">
        <v>4</v>
      </c>
      <c r="B438" s="57" t="s">
        <v>596</v>
      </c>
      <c r="C438" s="127">
        <v>153</v>
      </c>
      <c r="D438" s="128" t="s">
        <v>109</v>
      </c>
      <c r="E438" s="128" t="s">
        <v>328</v>
      </c>
      <c r="F438" s="127">
        <v>240</v>
      </c>
      <c r="G438" s="129">
        <v>0</v>
      </c>
      <c r="H438" s="129"/>
      <c r="I438" s="129"/>
      <c r="J438" s="129"/>
      <c r="K438" s="129"/>
      <c r="L438" s="129">
        <v>1588</v>
      </c>
      <c r="M438" s="129">
        <v>992.5</v>
      </c>
    </row>
    <row r="439" spans="1:13" ht="52.5" customHeight="1" thickBot="1" x14ac:dyDescent="0.3">
      <c r="A439" s="19" t="s">
        <v>608</v>
      </c>
      <c r="B439" s="57" t="s">
        <v>435</v>
      </c>
      <c r="C439" s="127">
        <v>153</v>
      </c>
      <c r="D439" s="128" t="s">
        <v>108</v>
      </c>
      <c r="E439" s="128"/>
      <c r="F439" s="127"/>
      <c r="G439" s="129">
        <f>G440</f>
        <v>13304.9</v>
      </c>
      <c r="H439" s="129"/>
      <c r="I439" s="129"/>
      <c r="J439" s="129"/>
      <c r="K439" s="129"/>
      <c r="L439" s="129">
        <f t="shared" ref="L439:M443" si="214">L440</f>
        <v>0</v>
      </c>
      <c r="M439" s="129">
        <f t="shared" si="214"/>
        <v>0</v>
      </c>
    </row>
    <row r="440" spans="1:13" ht="45" customHeight="1" thickBot="1" x14ac:dyDescent="0.3">
      <c r="A440" s="19" t="s">
        <v>609</v>
      </c>
      <c r="B440" s="57" t="s">
        <v>437</v>
      </c>
      <c r="C440" s="127">
        <v>153</v>
      </c>
      <c r="D440" s="128" t="s">
        <v>108</v>
      </c>
      <c r="E440" s="128"/>
      <c r="F440" s="127"/>
      <c r="G440" s="129">
        <f>G441+G443</f>
        <v>13304.9</v>
      </c>
      <c r="H440" s="129"/>
      <c r="I440" s="129"/>
      <c r="J440" s="129"/>
      <c r="K440" s="129"/>
      <c r="L440" s="129">
        <f>L443</f>
        <v>0</v>
      </c>
      <c r="M440" s="129">
        <f>M443</f>
        <v>0</v>
      </c>
    </row>
    <row r="441" spans="1:13" ht="63" customHeight="1" thickBot="1" x14ac:dyDescent="0.3">
      <c r="A441" s="19" t="s">
        <v>597</v>
      </c>
      <c r="B441" s="134" t="s">
        <v>598</v>
      </c>
      <c r="C441" s="132">
        <v>153</v>
      </c>
      <c r="D441" s="134" t="s">
        <v>108</v>
      </c>
      <c r="E441" s="134" t="s">
        <v>112</v>
      </c>
      <c r="F441" s="132"/>
      <c r="G441" s="131">
        <f>G442</f>
        <v>433</v>
      </c>
      <c r="H441" s="131"/>
      <c r="I441" s="131"/>
      <c r="J441" s="131"/>
      <c r="K441" s="131"/>
      <c r="L441" s="131">
        <f>L442</f>
        <v>0</v>
      </c>
      <c r="M441" s="131">
        <f>M442</f>
        <v>0</v>
      </c>
    </row>
    <row r="442" spans="1:13" ht="45" customHeight="1" thickBot="1" x14ac:dyDescent="0.3">
      <c r="A442" s="19" t="s">
        <v>4</v>
      </c>
      <c r="B442" s="134" t="s">
        <v>598</v>
      </c>
      <c r="C442" s="132">
        <v>153</v>
      </c>
      <c r="D442" s="134" t="s">
        <v>108</v>
      </c>
      <c r="E442" s="134" t="s">
        <v>112</v>
      </c>
      <c r="F442" s="132">
        <v>240</v>
      </c>
      <c r="G442" s="131">
        <v>433</v>
      </c>
      <c r="H442" s="131"/>
      <c r="I442" s="131"/>
      <c r="J442" s="131"/>
      <c r="K442" s="131"/>
      <c r="L442" s="131">
        <v>0</v>
      </c>
      <c r="M442" s="131">
        <v>0</v>
      </c>
    </row>
    <row r="443" spans="1:13" ht="52.5" customHeight="1" thickBot="1" x14ac:dyDescent="0.3">
      <c r="A443" s="19" t="s">
        <v>597</v>
      </c>
      <c r="B443" s="128" t="s">
        <v>598</v>
      </c>
      <c r="C443" s="127">
        <v>153</v>
      </c>
      <c r="D443" s="128" t="s">
        <v>108</v>
      </c>
      <c r="E443" s="128" t="s">
        <v>109</v>
      </c>
      <c r="F443" s="127"/>
      <c r="G443" s="129">
        <f>G444</f>
        <v>12871.9</v>
      </c>
      <c r="H443" s="129"/>
      <c r="I443" s="129"/>
      <c r="J443" s="129"/>
      <c r="K443" s="129"/>
      <c r="L443" s="129">
        <f t="shared" si="214"/>
        <v>0</v>
      </c>
      <c r="M443" s="129">
        <f t="shared" si="214"/>
        <v>0</v>
      </c>
    </row>
    <row r="444" spans="1:13" ht="52.5" customHeight="1" thickBot="1" x14ac:dyDescent="0.3">
      <c r="A444" s="19" t="s">
        <v>4</v>
      </c>
      <c r="B444" s="128" t="s">
        <v>598</v>
      </c>
      <c r="C444" s="127">
        <v>153</v>
      </c>
      <c r="D444" s="128" t="s">
        <v>108</v>
      </c>
      <c r="E444" s="128" t="s">
        <v>109</v>
      </c>
      <c r="F444" s="127">
        <v>240</v>
      </c>
      <c r="G444" s="129">
        <v>12871.9</v>
      </c>
      <c r="H444" s="129"/>
      <c r="I444" s="129"/>
      <c r="J444" s="129"/>
      <c r="K444" s="129"/>
      <c r="L444" s="129">
        <v>0</v>
      </c>
      <c r="M444" s="129">
        <v>0</v>
      </c>
    </row>
    <row r="445" spans="1:13" s="40" customFormat="1" ht="77.25" thickBot="1" x14ac:dyDescent="0.3">
      <c r="A445" s="97" t="s">
        <v>438</v>
      </c>
      <c r="B445" s="71" t="s">
        <v>439</v>
      </c>
      <c r="C445" s="71"/>
      <c r="D445" s="98"/>
      <c r="E445" s="98"/>
      <c r="F445" s="71"/>
      <c r="G445" s="99">
        <f>G449+G446</f>
        <v>4789.5</v>
      </c>
      <c r="H445" s="99" t="e">
        <f>H452</f>
        <v>#REF!</v>
      </c>
      <c r="I445" s="99" t="e">
        <f>I452</f>
        <v>#REF!</v>
      </c>
      <c r="J445" s="99" t="e">
        <f>J452</f>
        <v>#REF!</v>
      </c>
      <c r="K445" s="99" t="e">
        <f>K452</f>
        <v>#REF!</v>
      </c>
      <c r="L445" s="99">
        <f>L452+L446</f>
        <v>0</v>
      </c>
      <c r="M445" s="99">
        <f>M452+M446</f>
        <v>0</v>
      </c>
    </row>
    <row r="446" spans="1:13" s="40" customFormat="1" ht="51.75" thickBot="1" x14ac:dyDescent="0.3">
      <c r="A446" s="79" t="s">
        <v>441</v>
      </c>
      <c r="B446" s="80" t="s">
        <v>440</v>
      </c>
      <c r="C446" s="80">
        <v>148</v>
      </c>
      <c r="D446" s="81" t="s">
        <v>108</v>
      </c>
      <c r="E446" s="81" t="s">
        <v>109</v>
      </c>
      <c r="F446" s="80"/>
      <c r="G446" s="82">
        <f>G447</f>
        <v>72</v>
      </c>
      <c r="H446" s="82"/>
      <c r="I446" s="82"/>
      <c r="J446" s="82"/>
      <c r="K446" s="82"/>
      <c r="L446" s="82">
        <f>L447</f>
        <v>0</v>
      </c>
      <c r="M446" s="82">
        <f>M447</f>
        <v>0</v>
      </c>
    </row>
    <row r="447" spans="1:13" s="40" customFormat="1" ht="45.75" customHeight="1" thickBot="1" x14ac:dyDescent="0.3">
      <c r="A447" s="79" t="s">
        <v>375</v>
      </c>
      <c r="B447" s="80" t="s">
        <v>442</v>
      </c>
      <c r="C447" s="80">
        <v>148</v>
      </c>
      <c r="D447" s="81" t="s">
        <v>108</v>
      </c>
      <c r="E447" s="81" t="s">
        <v>109</v>
      </c>
      <c r="F447" s="80"/>
      <c r="G447" s="82">
        <f>G448</f>
        <v>72</v>
      </c>
      <c r="H447" s="82"/>
      <c r="I447" s="82"/>
      <c r="J447" s="82"/>
      <c r="K447" s="82"/>
      <c r="L447" s="82">
        <f>L448</f>
        <v>0</v>
      </c>
      <c r="M447" s="82">
        <f>M448</f>
        <v>0</v>
      </c>
    </row>
    <row r="448" spans="1:13" s="40" customFormat="1" ht="51.75" thickBot="1" x14ac:dyDescent="0.3">
      <c r="A448" s="79" t="s">
        <v>4</v>
      </c>
      <c r="B448" s="80" t="s">
        <v>442</v>
      </c>
      <c r="C448" s="80">
        <v>148</v>
      </c>
      <c r="D448" s="81" t="s">
        <v>108</v>
      </c>
      <c r="E448" s="81" t="s">
        <v>109</v>
      </c>
      <c r="F448" s="80">
        <v>240</v>
      </c>
      <c r="G448" s="82">
        <v>72</v>
      </c>
      <c r="H448" s="82"/>
      <c r="I448" s="82"/>
      <c r="J448" s="82"/>
      <c r="K448" s="82"/>
      <c r="L448" s="82">
        <v>0</v>
      </c>
      <c r="M448" s="82">
        <v>0</v>
      </c>
    </row>
    <row r="449" spans="1:31" s="40" customFormat="1" ht="29.25" customHeight="1" thickBot="1" x14ac:dyDescent="0.3">
      <c r="A449" s="126" t="s">
        <v>540</v>
      </c>
      <c r="B449" s="127" t="s">
        <v>610</v>
      </c>
      <c r="C449" s="127">
        <v>148</v>
      </c>
      <c r="D449" s="128" t="s">
        <v>108</v>
      </c>
      <c r="E449" s="128" t="s">
        <v>109</v>
      </c>
      <c r="F449" s="127"/>
      <c r="G449" s="129">
        <f>G450+G452</f>
        <v>4717.5</v>
      </c>
      <c r="H449" s="131" t="e">
        <f t="shared" ref="H449:M449" si="215">H450+H452</f>
        <v>#REF!</v>
      </c>
      <c r="I449" s="131" t="e">
        <f t="shared" si="215"/>
        <v>#REF!</v>
      </c>
      <c r="J449" s="131" t="e">
        <f t="shared" si="215"/>
        <v>#REF!</v>
      </c>
      <c r="K449" s="131" t="e">
        <f t="shared" si="215"/>
        <v>#REF!</v>
      </c>
      <c r="L449" s="131">
        <f t="shared" si="215"/>
        <v>0</v>
      </c>
      <c r="M449" s="131">
        <f t="shared" si="215"/>
        <v>0</v>
      </c>
    </row>
    <row r="450" spans="1:31" s="40" customFormat="1" ht="29.25" customHeight="1" thickBot="1" x14ac:dyDescent="0.3">
      <c r="A450" s="133" t="s">
        <v>540</v>
      </c>
      <c r="B450" s="127" t="s">
        <v>611</v>
      </c>
      <c r="C450" s="127">
        <v>148</v>
      </c>
      <c r="D450" s="128" t="s">
        <v>108</v>
      </c>
      <c r="E450" s="128" t="s">
        <v>109</v>
      </c>
      <c r="F450" s="127"/>
      <c r="G450" s="129">
        <f>G451</f>
        <v>1938.9</v>
      </c>
      <c r="H450" s="129"/>
      <c r="I450" s="129"/>
      <c r="J450" s="129"/>
      <c r="K450" s="129"/>
      <c r="L450" s="129">
        <f>L451</f>
        <v>0</v>
      </c>
      <c r="M450" s="129">
        <f>M451</f>
        <v>0</v>
      </c>
    </row>
    <row r="451" spans="1:31" s="40" customFormat="1" ht="47.25" customHeight="1" thickBot="1" x14ac:dyDescent="0.3">
      <c r="A451" s="133" t="s">
        <v>4</v>
      </c>
      <c r="B451" s="132" t="s">
        <v>611</v>
      </c>
      <c r="C451" s="132">
        <v>148</v>
      </c>
      <c r="D451" s="134" t="s">
        <v>108</v>
      </c>
      <c r="E451" s="134" t="s">
        <v>109</v>
      </c>
      <c r="F451" s="127">
        <v>240</v>
      </c>
      <c r="G451" s="129">
        <v>1938.9</v>
      </c>
      <c r="H451" s="129"/>
      <c r="I451" s="129"/>
      <c r="J451" s="129"/>
      <c r="K451" s="129"/>
      <c r="L451" s="129">
        <v>0</v>
      </c>
      <c r="M451" s="129">
        <v>0</v>
      </c>
    </row>
    <row r="452" spans="1:31" s="40" customFormat="1" ht="41.25" customHeight="1" thickBot="1" x14ac:dyDescent="0.3">
      <c r="A452" s="79" t="s">
        <v>445</v>
      </c>
      <c r="B452" s="80" t="s">
        <v>443</v>
      </c>
      <c r="C452" s="80">
        <v>148</v>
      </c>
      <c r="D452" s="81" t="s">
        <v>108</v>
      </c>
      <c r="E452" s="81" t="s">
        <v>109</v>
      </c>
      <c r="F452" s="80"/>
      <c r="G452" s="82">
        <f>G453+G455</f>
        <v>2778.6</v>
      </c>
      <c r="H452" s="109" t="e">
        <f>H453+H455+#REF!</f>
        <v>#REF!</v>
      </c>
      <c r="I452" s="109" t="e">
        <f>I453+I455+#REF!</f>
        <v>#REF!</v>
      </c>
      <c r="J452" s="109" t="e">
        <f>J453+J455+#REF!</f>
        <v>#REF!</v>
      </c>
      <c r="K452" s="109" t="e">
        <f>K453+K455+#REF!</f>
        <v>#REF!</v>
      </c>
      <c r="L452" s="131">
        <f t="shared" ref="L452:M452" si="216">L453+L455</f>
        <v>0</v>
      </c>
      <c r="M452" s="131">
        <f t="shared" si="216"/>
        <v>0</v>
      </c>
    </row>
    <row r="453" spans="1:31" s="40" customFormat="1" ht="42" customHeight="1" thickBot="1" x14ac:dyDescent="0.3">
      <c r="A453" s="79" t="s">
        <v>345</v>
      </c>
      <c r="B453" s="80" t="s">
        <v>444</v>
      </c>
      <c r="C453" s="80">
        <v>148</v>
      </c>
      <c r="D453" s="81" t="s">
        <v>108</v>
      </c>
      <c r="E453" s="81" t="s">
        <v>109</v>
      </c>
      <c r="F453" s="80"/>
      <c r="G453" s="82">
        <f>G454</f>
        <v>1238.8</v>
      </c>
      <c r="H453" s="82">
        <f t="shared" ref="H453:M453" si="217">H454</f>
        <v>0</v>
      </c>
      <c r="I453" s="82">
        <f t="shared" si="217"/>
        <v>0</v>
      </c>
      <c r="J453" s="82">
        <f t="shared" si="217"/>
        <v>0</v>
      </c>
      <c r="K453" s="82">
        <f t="shared" si="217"/>
        <v>766.8</v>
      </c>
      <c r="L453" s="82">
        <f t="shared" si="217"/>
        <v>0</v>
      </c>
      <c r="M453" s="82">
        <f t="shared" si="217"/>
        <v>0</v>
      </c>
    </row>
    <row r="454" spans="1:31" s="40" customFormat="1" ht="51.75" thickBot="1" x14ac:dyDescent="0.3">
      <c r="A454" s="79" t="s">
        <v>4</v>
      </c>
      <c r="B454" s="80" t="s">
        <v>444</v>
      </c>
      <c r="C454" s="80">
        <v>148</v>
      </c>
      <c r="D454" s="81" t="s">
        <v>108</v>
      </c>
      <c r="E454" s="81" t="s">
        <v>109</v>
      </c>
      <c r="F454" s="80">
        <v>240</v>
      </c>
      <c r="G454" s="82">
        <v>1238.8</v>
      </c>
      <c r="H454" s="82"/>
      <c r="I454" s="82"/>
      <c r="J454" s="82"/>
      <c r="K454" s="82">
        <v>766.8</v>
      </c>
      <c r="L454" s="82">
        <v>0</v>
      </c>
      <c r="M454" s="82">
        <v>0</v>
      </c>
    </row>
    <row r="455" spans="1:31" s="40" customFormat="1" ht="60.6" customHeight="1" thickBot="1" x14ac:dyDescent="0.3">
      <c r="A455" s="35" t="s">
        <v>533</v>
      </c>
      <c r="B455" s="96" t="s">
        <v>612</v>
      </c>
      <c r="C455" s="20">
        <v>148</v>
      </c>
      <c r="D455" s="13" t="s">
        <v>108</v>
      </c>
      <c r="E455" s="13" t="s">
        <v>109</v>
      </c>
      <c r="F455" s="12"/>
      <c r="G455" s="14">
        <f>G456</f>
        <v>1539.8</v>
      </c>
      <c r="H455" s="14">
        <f t="shared" ref="H455:M455" si="218">H456</f>
        <v>0</v>
      </c>
      <c r="I455" s="14">
        <f t="shared" si="218"/>
        <v>0</v>
      </c>
      <c r="J455" s="14">
        <f t="shared" si="218"/>
        <v>0</v>
      </c>
      <c r="K455" s="14">
        <f t="shared" si="218"/>
        <v>0</v>
      </c>
      <c r="L455" s="14">
        <f t="shared" si="218"/>
        <v>0</v>
      </c>
      <c r="M455" s="14">
        <f t="shared" si="218"/>
        <v>0</v>
      </c>
    </row>
    <row r="456" spans="1:31" ht="57" customHeight="1" thickBot="1" x14ac:dyDescent="0.3">
      <c r="A456" s="35" t="s">
        <v>4</v>
      </c>
      <c r="B456" s="93" t="s">
        <v>612</v>
      </c>
      <c r="C456" s="20">
        <v>148</v>
      </c>
      <c r="D456" s="13" t="s">
        <v>108</v>
      </c>
      <c r="E456" s="13" t="s">
        <v>109</v>
      </c>
      <c r="F456" s="12">
        <v>240</v>
      </c>
      <c r="G456" s="14">
        <v>1539.8</v>
      </c>
      <c r="H456" s="14"/>
      <c r="I456" s="14"/>
      <c r="J456" s="14"/>
      <c r="K456" s="14"/>
      <c r="L456" s="14">
        <v>0</v>
      </c>
      <c r="M456" s="14">
        <v>0</v>
      </c>
      <c r="W456" s="40"/>
      <c r="X456" s="40"/>
      <c r="Y456" s="40"/>
      <c r="Z456" s="40"/>
      <c r="AA456" s="40"/>
      <c r="AB456" s="40"/>
      <c r="AC456" s="40"/>
      <c r="AD456" s="40"/>
      <c r="AE456" s="40"/>
    </row>
    <row r="457" spans="1:31" ht="85.5" customHeight="1" thickBot="1" x14ac:dyDescent="0.3">
      <c r="A457" s="61" t="s">
        <v>446</v>
      </c>
      <c r="B457" s="11" t="s">
        <v>397</v>
      </c>
      <c r="C457" s="5"/>
      <c r="D457" s="11"/>
      <c r="E457" s="11"/>
      <c r="F457" s="5"/>
      <c r="G457" s="7">
        <f t="shared" ref="G457:M457" si="219">G458+G480+G493</f>
        <v>3036.1000000000004</v>
      </c>
      <c r="H457" s="7">
        <f t="shared" si="219"/>
        <v>16</v>
      </c>
      <c r="I457" s="7">
        <f t="shared" si="219"/>
        <v>188.39999999999998</v>
      </c>
      <c r="J457" s="7">
        <f t="shared" si="219"/>
        <v>0</v>
      </c>
      <c r="K457" s="7">
        <f t="shared" si="219"/>
        <v>0</v>
      </c>
      <c r="L457" s="7">
        <f t="shared" si="219"/>
        <v>3278.1000000000004</v>
      </c>
      <c r="M457" s="7">
        <f t="shared" si="219"/>
        <v>3185.9</v>
      </c>
      <c r="W457" s="40"/>
      <c r="X457" s="40"/>
      <c r="Y457" s="40"/>
      <c r="Z457" s="40"/>
      <c r="AA457" s="40"/>
      <c r="AB457" s="40"/>
      <c r="AC457" s="40"/>
      <c r="AD457" s="40"/>
      <c r="AE457" s="40"/>
    </row>
    <row r="458" spans="1:31" ht="64.5" thickBot="1" x14ac:dyDescent="0.3">
      <c r="A458" s="60" t="s">
        <v>449</v>
      </c>
      <c r="B458" s="57" t="s">
        <v>448</v>
      </c>
      <c r="C458" s="55">
        <v>148</v>
      </c>
      <c r="D458" s="57"/>
      <c r="E458" s="57"/>
      <c r="F458" s="55"/>
      <c r="G458" s="54">
        <f>G459+G462+G465+G468+G474+G477</f>
        <v>2201.2000000000003</v>
      </c>
      <c r="H458" s="54">
        <f t="shared" ref="H458:M458" si="220">H459+H462+H465+H468+H474+H477</f>
        <v>0</v>
      </c>
      <c r="I458" s="54">
        <f t="shared" si="220"/>
        <v>141.6</v>
      </c>
      <c r="J458" s="54">
        <f t="shared" si="220"/>
        <v>0</v>
      </c>
      <c r="K458" s="54">
        <f t="shared" si="220"/>
        <v>0</v>
      </c>
      <c r="L458" s="54">
        <f t="shared" si="220"/>
        <v>2512.7000000000003</v>
      </c>
      <c r="M458" s="54">
        <f t="shared" si="220"/>
        <v>2425</v>
      </c>
      <c r="W458" s="40"/>
      <c r="X458" s="40"/>
      <c r="Y458" s="40"/>
      <c r="Z458" s="40"/>
      <c r="AA458" s="40"/>
      <c r="AB458" s="40"/>
      <c r="AC458" s="40"/>
      <c r="AD458" s="40"/>
      <c r="AE458" s="40"/>
    </row>
    <row r="459" spans="1:31" ht="51.75" thickBot="1" x14ac:dyDescent="0.3">
      <c r="A459" s="19" t="s">
        <v>330</v>
      </c>
      <c r="B459" s="21" t="s">
        <v>450</v>
      </c>
      <c r="C459" s="20">
        <v>148</v>
      </c>
      <c r="D459" s="21" t="s">
        <v>109</v>
      </c>
      <c r="E459" s="21" t="s">
        <v>210</v>
      </c>
      <c r="F459" s="20"/>
      <c r="G459" s="22">
        <f>G460</f>
        <v>20</v>
      </c>
      <c r="H459" s="22">
        <f t="shared" ref="H459:M459" si="221">H460</f>
        <v>0</v>
      </c>
      <c r="I459" s="22">
        <f t="shared" si="221"/>
        <v>0</v>
      </c>
      <c r="J459" s="22">
        <f t="shared" si="221"/>
        <v>0</v>
      </c>
      <c r="K459" s="22">
        <f t="shared" si="221"/>
        <v>0</v>
      </c>
      <c r="L459" s="22">
        <f t="shared" si="221"/>
        <v>20</v>
      </c>
      <c r="M459" s="22">
        <f t="shared" si="221"/>
        <v>20</v>
      </c>
    </row>
    <row r="460" spans="1:31" ht="39" thickBot="1" x14ac:dyDescent="0.3">
      <c r="A460" s="19" t="s">
        <v>331</v>
      </c>
      <c r="B460" s="21" t="s">
        <v>451</v>
      </c>
      <c r="C460" s="20">
        <v>148</v>
      </c>
      <c r="D460" s="21" t="s">
        <v>109</v>
      </c>
      <c r="E460" s="21" t="s">
        <v>210</v>
      </c>
      <c r="F460" s="20"/>
      <c r="G460" s="22">
        <f>G461</f>
        <v>20</v>
      </c>
      <c r="H460" s="22">
        <f t="shared" ref="H460:M460" si="222">H461</f>
        <v>0</v>
      </c>
      <c r="I460" s="22">
        <f t="shared" si="222"/>
        <v>0</v>
      </c>
      <c r="J460" s="22">
        <f t="shared" si="222"/>
        <v>0</v>
      </c>
      <c r="K460" s="22">
        <f t="shared" si="222"/>
        <v>0</v>
      </c>
      <c r="L460" s="22">
        <f t="shared" si="222"/>
        <v>20</v>
      </c>
      <c r="M460" s="22">
        <f t="shared" si="222"/>
        <v>20</v>
      </c>
    </row>
    <row r="461" spans="1:31" ht="51.75" thickBot="1" x14ac:dyDescent="0.3">
      <c r="A461" s="19" t="s">
        <v>12</v>
      </c>
      <c r="B461" s="21" t="s">
        <v>451</v>
      </c>
      <c r="C461" s="20">
        <v>148</v>
      </c>
      <c r="D461" s="21" t="s">
        <v>109</v>
      </c>
      <c r="E461" s="21" t="s">
        <v>210</v>
      </c>
      <c r="F461" s="20">
        <v>240</v>
      </c>
      <c r="G461" s="22">
        <v>20</v>
      </c>
      <c r="H461" s="22"/>
      <c r="I461" s="22"/>
      <c r="J461" s="22"/>
      <c r="K461" s="22"/>
      <c r="L461" s="22">
        <v>20</v>
      </c>
      <c r="M461" s="22">
        <v>20</v>
      </c>
    </row>
    <row r="462" spans="1:31" ht="64.5" thickBot="1" x14ac:dyDescent="0.3">
      <c r="A462" s="19" t="s">
        <v>332</v>
      </c>
      <c r="B462" s="21" t="s">
        <v>452</v>
      </c>
      <c r="C462" s="20">
        <v>148</v>
      </c>
      <c r="D462" s="21" t="s">
        <v>109</v>
      </c>
      <c r="E462" s="21" t="s">
        <v>210</v>
      </c>
      <c r="F462" s="20"/>
      <c r="G462" s="22">
        <f>G463</f>
        <v>45</v>
      </c>
      <c r="H462" s="22">
        <f t="shared" ref="H462:M462" si="223">H463</f>
        <v>0</v>
      </c>
      <c r="I462" s="22">
        <f t="shared" si="223"/>
        <v>0</v>
      </c>
      <c r="J462" s="22">
        <f t="shared" si="223"/>
        <v>0</v>
      </c>
      <c r="K462" s="22">
        <f t="shared" si="223"/>
        <v>0</v>
      </c>
      <c r="L462" s="22">
        <f t="shared" si="223"/>
        <v>20</v>
      </c>
      <c r="M462" s="22">
        <f t="shared" si="223"/>
        <v>20</v>
      </c>
    </row>
    <row r="463" spans="1:31" ht="39" thickBot="1" x14ac:dyDescent="0.3">
      <c r="A463" s="19" t="s">
        <v>333</v>
      </c>
      <c r="B463" s="21" t="s">
        <v>453</v>
      </c>
      <c r="C463" s="20">
        <v>148</v>
      </c>
      <c r="D463" s="21" t="s">
        <v>109</v>
      </c>
      <c r="E463" s="21" t="s">
        <v>210</v>
      </c>
      <c r="F463" s="20"/>
      <c r="G463" s="22">
        <f>G464</f>
        <v>45</v>
      </c>
      <c r="H463" s="22">
        <f t="shared" ref="H463:M463" si="224">H464</f>
        <v>0</v>
      </c>
      <c r="I463" s="22">
        <f t="shared" si="224"/>
        <v>0</v>
      </c>
      <c r="J463" s="22">
        <f t="shared" si="224"/>
        <v>0</v>
      </c>
      <c r="K463" s="22">
        <f t="shared" si="224"/>
        <v>0</v>
      </c>
      <c r="L463" s="22">
        <f t="shared" si="224"/>
        <v>20</v>
      </c>
      <c r="M463" s="22">
        <f t="shared" si="224"/>
        <v>20</v>
      </c>
    </row>
    <row r="464" spans="1:31" ht="54.75" customHeight="1" thickBot="1" x14ac:dyDescent="0.3">
      <c r="A464" s="19" t="s">
        <v>12</v>
      </c>
      <c r="B464" s="21" t="s">
        <v>453</v>
      </c>
      <c r="C464" s="20">
        <v>148</v>
      </c>
      <c r="D464" s="21" t="s">
        <v>109</v>
      </c>
      <c r="E464" s="21" t="s">
        <v>210</v>
      </c>
      <c r="F464" s="20">
        <v>240</v>
      </c>
      <c r="G464" s="22">
        <v>45</v>
      </c>
      <c r="H464" s="22"/>
      <c r="I464" s="22"/>
      <c r="J464" s="22"/>
      <c r="K464" s="22"/>
      <c r="L464" s="22">
        <v>20</v>
      </c>
      <c r="M464" s="22">
        <v>20</v>
      </c>
    </row>
    <row r="465" spans="1:31" ht="95.25" customHeight="1" thickBot="1" x14ac:dyDescent="0.3">
      <c r="A465" s="19" t="s">
        <v>334</v>
      </c>
      <c r="B465" s="21" t="s">
        <v>454</v>
      </c>
      <c r="C465" s="20">
        <v>148</v>
      </c>
      <c r="D465" s="21" t="s">
        <v>109</v>
      </c>
      <c r="E465" s="21" t="s">
        <v>210</v>
      </c>
      <c r="F465" s="20"/>
      <c r="G465" s="22">
        <f>G466</f>
        <v>30</v>
      </c>
      <c r="H465" s="22">
        <f t="shared" ref="H465:M465" si="225">H466</f>
        <v>0</v>
      </c>
      <c r="I465" s="22">
        <f t="shared" si="225"/>
        <v>0</v>
      </c>
      <c r="J465" s="22">
        <f t="shared" si="225"/>
        <v>0</v>
      </c>
      <c r="K465" s="22">
        <f t="shared" si="225"/>
        <v>0</v>
      </c>
      <c r="L465" s="22">
        <f t="shared" si="225"/>
        <v>30</v>
      </c>
      <c r="M465" s="22">
        <f t="shared" si="225"/>
        <v>30</v>
      </c>
    </row>
    <row r="466" spans="1:31" ht="82.5" customHeight="1" thickBot="1" x14ac:dyDescent="0.3">
      <c r="A466" s="19" t="s">
        <v>355</v>
      </c>
      <c r="B466" s="21" t="s">
        <v>455</v>
      </c>
      <c r="C466" s="20">
        <v>148</v>
      </c>
      <c r="D466" s="21" t="s">
        <v>109</v>
      </c>
      <c r="E466" s="21" t="s">
        <v>210</v>
      </c>
      <c r="F466" s="20"/>
      <c r="G466" s="22">
        <f>G467</f>
        <v>30</v>
      </c>
      <c r="H466" s="22">
        <f t="shared" ref="H466:M466" si="226">H467</f>
        <v>0</v>
      </c>
      <c r="I466" s="22">
        <f t="shared" si="226"/>
        <v>0</v>
      </c>
      <c r="J466" s="22">
        <f t="shared" si="226"/>
        <v>0</v>
      </c>
      <c r="K466" s="22">
        <f t="shared" si="226"/>
        <v>0</v>
      </c>
      <c r="L466" s="22">
        <f t="shared" si="226"/>
        <v>30</v>
      </c>
      <c r="M466" s="22">
        <f t="shared" si="226"/>
        <v>30</v>
      </c>
    </row>
    <row r="467" spans="1:31" ht="51.75" thickBot="1" x14ac:dyDescent="0.3">
      <c r="A467" s="19" t="s">
        <v>12</v>
      </c>
      <c r="B467" s="21" t="s">
        <v>455</v>
      </c>
      <c r="C467" s="20">
        <v>148</v>
      </c>
      <c r="D467" s="21" t="s">
        <v>109</v>
      </c>
      <c r="E467" s="21" t="s">
        <v>210</v>
      </c>
      <c r="F467" s="20">
        <v>240</v>
      </c>
      <c r="G467" s="22">
        <v>30</v>
      </c>
      <c r="H467" s="22"/>
      <c r="I467" s="22"/>
      <c r="J467" s="22"/>
      <c r="K467" s="22"/>
      <c r="L467" s="22">
        <v>30</v>
      </c>
      <c r="M467" s="22">
        <v>30</v>
      </c>
    </row>
    <row r="468" spans="1:31" ht="51.75" thickBot="1" x14ac:dyDescent="0.3">
      <c r="A468" s="38" t="s">
        <v>356</v>
      </c>
      <c r="B468" s="21" t="s">
        <v>456</v>
      </c>
      <c r="C468" s="20">
        <v>148</v>
      </c>
      <c r="D468" s="21" t="s">
        <v>109</v>
      </c>
      <c r="E468" s="21" t="s">
        <v>328</v>
      </c>
      <c r="F468" s="20"/>
      <c r="G468" s="22">
        <f>G469+G472</f>
        <v>1969.8000000000002</v>
      </c>
      <c r="H468" s="22">
        <f t="shared" ref="H468:M468" si="227">H469+H472</f>
        <v>0</v>
      </c>
      <c r="I468" s="22">
        <f t="shared" si="227"/>
        <v>0</v>
      </c>
      <c r="J468" s="22">
        <f t="shared" si="227"/>
        <v>0</v>
      </c>
      <c r="K468" s="22">
        <f t="shared" si="227"/>
        <v>0</v>
      </c>
      <c r="L468" s="22">
        <f t="shared" si="227"/>
        <v>2317.3000000000002</v>
      </c>
      <c r="M468" s="22">
        <f t="shared" si="227"/>
        <v>2229.6</v>
      </c>
    </row>
    <row r="469" spans="1:31" ht="39" thickBot="1" x14ac:dyDescent="0.3">
      <c r="A469" s="38" t="s">
        <v>6</v>
      </c>
      <c r="B469" s="21" t="s">
        <v>457</v>
      </c>
      <c r="C469" s="20">
        <v>148</v>
      </c>
      <c r="D469" s="21" t="s">
        <v>109</v>
      </c>
      <c r="E469" s="21" t="s">
        <v>328</v>
      </c>
      <c r="F469" s="20"/>
      <c r="G469" s="22">
        <f>G470+G471</f>
        <v>1556.2</v>
      </c>
      <c r="H469" s="22">
        <f t="shared" ref="H469:M469" si="228">H470+H471</f>
        <v>0</v>
      </c>
      <c r="I469" s="22">
        <f t="shared" si="228"/>
        <v>0</v>
      </c>
      <c r="J469" s="22">
        <f t="shared" si="228"/>
        <v>0</v>
      </c>
      <c r="K469" s="22">
        <f t="shared" si="228"/>
        <v>0</v>
      </c>
      <c r="L469" s="22">
        <f t="shared" si="228"/>
        <v>1903.7</v>
      </c>
      <c r="M469" s="22">
        <f t="shared" si="228"/>
        <v>1816</v>
      </c>
    </row>
    <row r="470" spans="1:31" ht="39" thickBot="1" x14ac:dyDescent="0.3">
      <c r="A470" s="38" t="s">
        <v>55</v>
      </c>
      <c r="B470" s="21" t="s">
        <v>457</v>
      </c>
      <c r="C470" s="20">
        <v>148</v>
      </c>
      <c r="D470" s="21" t="s">
        <v>109</v>
      </c>
      <c r="E470" s="21" t="s">
        <v>328</v>
      </c>
      <c r="F470" s="20">
        <v>120</v>
      </c>
      <c r="G470" s="22">
        <v>1516.2</v>
      </c>
      <c r="H470" s="22"/>
      <c r="I470" s="22"/>
      <c r="J470" s="22"/>
      <c r="K470" s="22"/>
      <c r="L470" s="22">
        <v>1863.7</v>
      </c>
      <c r="M470" s="22">
        <v>1776</v>
      </c>
    </row>
    <row r="471" spans="1:31" ht="56.45" customHeight="1" thickBot="1" x14ac:dyDescent="0.3">
      <c r="A471" s="38" t="s">
        <v>4</v>
      </c>
      <c r="B471" s="21" t="s">
        <v>457</v>
      </c>
      <c r="C471" s="20">
        <v>148</v>
      </c>
      <c r="D471" s="21" t="s">
        <v>109</v>
      </c>
      <c r="E471" s="21" t="s">
        <v>328</v>
      </c>
      <c r="F471" s="20">
        <v>240</v>
      </c>
      <c r="G471" s="74">
        <v>40</v>
      </c>
      <c r="H471" s="74"/>
      <c r="I471" s="74"/>
      <c r="J471" s="74"/>
      <c r="K471" s="74"/>
      <c r="L471" s="74">
        <v>40</v>
      </c>
      <c r="M471" s="74">
        <v>40</v>
      </c>
    </row>
    <row r="472" spans="1:31" ht="51.75" thickBot="1" x14ac:dyDescent="0.3">
      <c r="A472" s="38" t="s">
        <v>56</v>
      </c>
      <c r="B472" s="21" t="s">
        <v>458</v>
      </c>
      <c r="C472" s="20">
        <v>148</v>
      </c>
      <c r="D472" s="21" t="s">
        <v>109</v>
      </c>
      <c r="E472" s="21" t="s">
        <v>328</v>
      </c>
      <c r="F472" s="20"/>
      <c r="G472" s="22">
        <f>G473</f>
        <v>413.6</v>
      </c>
      <c r="H472" s="22">
        <f t="shared" ref="H472:K472" si="229">H473</f>
        <v>0</v>
      </c>
      <c r="I472" s="22">
        <f t="shared" si="229"/>
        <v>0</v>
      </c>
      <c r="J472" s="22">
        <f t="shared" si="229"/>
        <v>0</v>
      </c>
      <c r="K472" s="22">
        <f t="shared" si="229"/>
        <v>0</v>
      </c>
      <c r="L472" s="22">
        <f>L473</f>
        <v>413.6</v>
      </c>
      <c r="M472" s="22">
        <f>M473</f>
        <v>413.6</v>
      </c>
    </row>
    <row r="473" spans="1:31" ht="39" thickBot="1" x14ac:dyDescent="0.3">
      <c r="A473" s="38" t="s">
        <v>49</v>
      </c>
      <c r="B473" s="51" t="s">
        <v>458</v>
      </c>
      <c r="C473" s="20">
        <v>148</v>
      </c>
      <c r="D473" s="21" t="s">
        <v>109</v>
      </c>
      <c r="E473" s="21" t="s">
        <v>328</v>
      </c>
      <c r="F473" s="20">
        <v>120</v>
      </c>
      <c r="G473" s="22">
        <v>413.6</v>
      </c>
      <c r="H473" s="22"/>
      <c r="I473" s="22"/>
      <c r="J473" s="22"/>
      <c r="K473" s="22"/>
      <c r="L473" s="22">
        <v>413.6</v>
      </c>
      <c r="M473" s="22">
        <v>413.6</v>
      </c>
    </row>
    <row r="474" spans="1:31" ht="51.75" thickBot="1" x14ac:dyDescent="0.3">
      <c r="A474" s="38" t="s">
        <v>329</v>
      </c>
      <c r="B474" s="39" t="s">
        <v>459</v>
      </c>
      <c r="C474" s="20">
        <v>148</v>
      </c>
      <c r="D474" s="21" t="s">
        <v>109</v>
      </c>
      <c r="E474" s="21" t="s">
        <v>210</v>
      </c>
      <c r="F474" s="20"/>
      <c r="G474" s="22">
        <f>G475</f>
        <v>111.4</v>
      </c>
      <c r="H474" s="22">
        <f t="shared" ref="H474:M474" si="230">H475</f>
        <v>0</v>
      </c>
      <c r="I474" s="22">
        <f t="shared" si="230"/>
        <v>141.6</v>
      </c>
      <c r="J474" s="22">
        <f t="shared" si="230"/>
        <v>0</v>
      </c>
      <c r="K474" s="22">
        <f t="shared" si="230"/>
        <v>0</v>
      </c>
      <c r="L474" s="22">
        <f t="shared" si="230"/>
        <v>75.400000000000006</v>
      </c>
      <c r="M474" s="22">
        <f t="shared" si="230"/>
        <v>75.400000000000006</v>
      </c>
    </row>
    <row r="475" spans="1:31" ht="52.5" thickBot="1" x14ac:dyDescent="0.3">
      <c r="A475" s="17" t="s">
        <v>357</v>
      </c>
      <c r="B475" s="8" t="s">
        <v>460</v>
      </c>
      <c r="C475" s="20">
        <v>148</v>
      </c>
      <c r="D475" s="9" t="s">
        <v>109</v>
      </c>
      <c r="E475" s="9">
        <v>14</v>
      </c>
      <c r="F475" s="8"/>
      <c r="G475" s="10">
        <f>G476</f>
        <v>111.4</v>
      </c>
      <c r="H475" s="10">
        <f t="shared" ref="H475:M475" si="231">H476</f>
        <v>0</v>
      </c>
      <c r="I475" s="10">
        <f t="shared" si="231"/>
        <v>141.6</v>
      </c>
      <c r="J475" s="10">
        <f t="shared" si="231"/>
        <v>0</v>
      </c>
      <c r="K475" s="10">
        <f t="shared" si="231"/>
        <v>0</v>
      </c>
      <c r="L475" s="10">
        <f t="shared" si="231"/>
        <v>75.400000000000006</v>
      </c>
      <c r="M475" s="10">
        <f t="shared" si="231"/>
        <v>75.400000000000006</v>
      </c>
    </row>
    <row r="476" spans="1:31" ht="51.75" thickBot="1" x14ac:dyDescent="0.3">
      <c r="A476" s="16" t="s">
        <v>12</v>
      </c>
      <c r="B476" s="8" t="s">
        <v>460</v>
      </c>
      <c r="C476" s="20">
        <v>148</v>
      </c>
      <c r="D476" s="9" t="s">
        <v>109</v>
      </c>
      <c r="E476" s="9">
        <v>14</v>
      </c>
      <c r="F476" s="8">
        <v>240</v>
      </c>
      <c r="G476" s="10">
        <v>111.4</v>
      </c>
      <c r="H476" s="10"/>
      <c r="I476" s="10">
        <v>141.6</v>
      </c>
      <c r="J476" s="10"/>
      <c r="K476" s="10"/>
      <c r="L476" s="10">
        <v>75.400000000000006</v>
      </c>
      <c r="M476" s="10">
        <v>75.400000000000006</v>
      </c>
    </row>
    <row r="477" spans="1:31" s="62" customFormat="1" ht="87" customHeight="1" thickBot="1" x14ac:dyDescent="0.3">
      <c r="A477" s="77" t="s">
        <v>514</v>
      </c>
      <c r="B477" s="76" t="s">
        <v>476</v>
      </c>
      <c r="C477" s="76">
        <v>148</v>
      </c>
      <c r="D477" s="78" t="s">
        <v>109</v>
      </c>
      <c r="E477" s="78" t="s">
        <v>328</v>
      </c>
      <c r="F477" s="76"/>
      <c r="G477" s="75">
        <f>G478</f>
        <v>25</v>
      </c>
      <c r="H477" s="75">
        <f t="shared" ref="H477:M477" si="232">H478</f>
        <v>0</v>
      </c>
      <c r="I477" s="75">
        <f t="shared" si="232"/>
        <v>0</v>
      </c>
      <c r="J477" s="75">
        <f t="shared" si="232"/>
        <v>0</v>
      </c>
      <c r="K477" s="75">
        <f t="shared" si="232"/>
        <v>0</v>
      </c>
      <c r="L477" s="75">
        <f t="shared" si="232"/>
        <v>50</v>
      </c>
      <c r="M477" s="75">
        <f t="shared" si="232"/>
        <v>50</v>
      </c>
      <c r="W477"/>
      <c r="X477"/>
      <c r="Y477"/>
      <c r="Z477"/>
      <c r="AA477"/>
      <c r="AB477"/>
      <c r="AC477"/>
      <c r="AD477"/>
      <c r="AE477"/>
    </row>
    <row r="478" spans="1:31" ht="147" customHeight="1" thickBot="1" x14ac:dyDescent="0.3">
      <c r="A478" s="77" t="s">
        <v>515</v>
      </c>
      <c r="B478" s="76" t="s">
        <v>516</v>
      </c>
      <c r="C478" s="76">
        <v>148</v>
      </c>
      <c r="D478" s="78" t="s">
        <v>109</v>
      </c>
      <c r="E478" s="78" t="s">
        <v>328</v>
      </c>
      <c r="F478" s="76"/>
      <c r="G478" s="75">
        <f>G479</f>
        <v>25</v>
      </c>
      <c r="H478" s="75">
        <f t="shared" ref="H478:M478" si="233">H479</f>
        <v>0</v>
      </c>
      <c r="I478" s="75">
        <f t="shared" si="233"/>
        <v>0</v>
      </c>
      <c r="J478" s="75">
        <f t="shared" si="233"/>
        <v>0</v>
      </c>
      <c r="K478" s="75">
        <f t="shared" si="233"/>
        <v>0</v>
      </c>
      <c r="L478" s="75">
        <f t="shared" si="233"/>
        <v>50</v>
      </c>
      <c r="M478" s="75">
        <f t="shared" si="233"/>
        <v>50</v>
      </c>
    </row>
    <row r="479" spans="1:31" ht="58.9" customHeight="1" thickBot="1" x14ac:dyDescent="0.3">
      <c r="A479" s="77" t="s">
        <v>12</v>
      </c>
      <c r="B479" s="76" t="s">
        <v>516</v>
      </c>
      <c r="C479" s="76">
        <v>148</v>
      </c>
      <c r="D479" s="78" t="s">
        <v>109</v>
      </c>
      <c r="E479" s="78" t="s">
        <v>328</v>
      </c>
      <c r="F479" s="76">
        <v>240</v>
      </c>
      <c r="G479" s="75">
        <v>25</v>
      </c>
      <c r="H479" s="75"/>
      <c r="I479" s="75"/>
      <c r="J479" s="75"/>
      <c r="K479" s="75"/>
      <c r="L479" s="75">
        <v>50</v>
      </c>
      <c r="M479" s="75">
        <v>50</v>
      </c>
    </row>
    <row r="480" spans="1:31" ht="56.25" customHeight="1" thickBot="1" x14ac:dyDescent="0.3">
      <c r="A480" s="56" t="s">
        <v>462</v>
      </c>
      <c r="B480" s="55" t="s">
        <v>461</v>
      </c>
      <c r="C480" s="55"/>
      <c r="D480" s="57"/>
      <c r="E480" s="57"/>
      <c r="F480" s="55"/>
      <c r="G480" s="54">
        <f>G481+G485</f>
        <v>806.4</v>
      </c>
      <c r="H480" s="54">
        <f t="shared" ref="H480:M480" si="234">H481+H485</f>
        <v>0</v>
      </c>
      <c r="I480" s="54">
        <f t="shared" si="234"/>
        <v>34.299999999999997</v>
      </c>
      <c r="J480" s="54">
        <f t="shared" si="234"/>
        <v>0</v>
      </c>
      <c r="K480" s="54">
        <f t="shared" si="234"/>
        <v>0</v>
      </c>
      <c r="L480" s="54">
        <f t="shared" si="234"/>
        <v>736.9</v>
      </c>
      <c r="M480" s="54">
        <f t="shared" si="234"/>
        <v>732.4</v>
      </c>
      <c r="W480" s="62"/>
      <c r="X480" s="62"/>
      <c r="Y480" s="62"/>
      <c r="Z480" s="62"/>
      <c r="AA480" s="62"/>
      <c r="AB480" s="62"/>
      <c r="AC480" s="62"/>
      <c r="AD480" s="62"/>
      <c r="AE480" s="62"/>
    </row>
    <row r="481" spans="1:13" ht="82.9" customHeight="1" thickBot="1" x14ac:dyDescent="0.3">
      <c r="A481" s="43" t="s">
        <v>57</v>
      </c>
      <c r="B481" s="44" t="s">
        <v>463</v>
      </c>
      <c r="C481" s="44">
        <v>148</v>
      </c>
      <c r="D481" s="45" t="s">
        <v>111</v>
      </c>
      <c r="E481" s="45" t="s">
        <v>109</v>
      </c>
      <c r="F481" s="44"/>
      <c r="G481" s="46">
        <f>G482</f>
        <v>441.8</v>
      </c>
      <c r="H481" s="54">
        <f t="shared" ref="H481:M481" si="235">H482</f>
        <v>0</v>
      </c>
      <c r="I481" s="54">
        <f t="shared" si="235"/>
        <v>0</v>
      </c>
      <c r="J481" s="54">
        <f t="shared" si="235"/>
        <v>0</v>
      </c>
      <c r="K481" s="54">
        <f t="shared" si="235"/>
        <v>0</v>
      </c>
      <c r="L481" s="54">
        <f t="shared" si="235"/>
        <v>372.3</v>
      </c>
      <c r="M481" s="54">
        <f t="shared" si="235"/>
        <v>368</v>
      </c>
    </row>
    <row r="482" spans="1:13" ht="21" customHeight="1" thickBot="1" x14ac:dyDescent="0.3">
      <c r="A482" s="43" t="s">
        <v>58</v>
      </c>
      <c r="B482" s="44" t="s">
        <v>464</v>
      </c>
      <c r="C482" s="44">
        <v>148</v>
      </c>
      <c r="D482" s="45" t="s">
        <v>111</v>
      </c>
      <c r="E482" s="45" t="s">
        <v>109</v>
      </c>
      <c r="F482" s="44"/>
      <c r="G482" s="46">
        <f>G483+G484</f>
        <v>441.8</v>
      </c>
      <c r="H482" s="54">
        <f t="shared" ref="H482:M482" si="236">H483+H484</f>
        <v>0</v>
      </c>
      <c r="I482" s="54">
        <f t="shared" si="236"/>
        <v>0</v>
      </c>
      <c r="J482" s="54">
        <f t="shared" si="236"/>
        <v>0</v>
      </c>
      <c r="K482" s="54">
        <f t="shared" si="236"/>
        <v>0</v>
      </c>
      <c r="L482" s="54">
        <f t="shared" si="236"/>
        <v>372.3</v>
      </c>
      <c r="M482" s="54">
        <f t="shared" si="236"/>
        <v>368</v>
      </c>
    </row>
    <row r="483" spans="1:13" ht="54.6" customHeight="1" thickBot="1" x14ac:dyDescent="0.3">
      <c r="A483" s="43" t="s">
        <v>4</v>
      </c>
      <c r="B483" s="44" t="s">
        <v>464</v>
      </c>
      <c r="C483" s="44">
        <v>148</v>
      </c>
      <c r="D483" s="45" t="s">
        <v>111</v>
      </c>
      <c r="E483" s="45" t="s">
        <v>109</v>
      </c>
      <c r="F483" s="44">
        <v>240</v>
      </c>
      <c r="G483" s="46">
        <v>408.8</v>
      </c>
      <c r="H483" s="46"/>
      <c r="I483" s="46"/>
      <c r="J483" s="46"/>
      <c r="K483" s="46"/>
      <c r="L483" s="46">
        <v>339.3</v>
      </c>
      <c r="M483" s="46">
        <v>335</v>
      </c>
    </row>
    <row r="484" spans="1:13" ht="27.6" customHeight="1" thickBot="1" x14ac:dyDescent="0.3">
      <c r="A484" s="43" t="s">
        <v>35</v>
      </c>
      <c r="B484" s="44" t="s">
        <v>464</v>
      </c>
      <c r="C484" s="44">
        <v>148</v>
      </c>
      <c r="D484" s="45" t="s">
        <v>111</v>
      </c>
      <c r="E484" s="45" t="s">
        <v>109</v>
      </c>
      <c r="F484" s="44">
        <v>610</v>
      </c>
      <c r="G484" s="46">
        <v>33</v>
      </c>
      <c r="H484" s="46"/>
      <c r="I484" s="46"/>
      <c r="J484" s="46"/>
      <c r="K484" s="46"/>
      <c r="L484" s="46">
        <v>33</v>
      </c>
      <c r="M484" s="46">
        <v>33</v>
      </c>
    </row>
    <row r="485" spans="1:13" ht="57.6" customHeight="1" thickBot="1" x14ac:dyDescent="0.3">
      <c r="A485" s="95" t="s">
        <v>517</v>
      </c>
      <c r="B485" s="76" t="s">
        <v>483</v>
      </c>
      <c r="C485" s="76">
        <v>148</v>
      </c>
      <c r="D485" s="78"/>
      <c r="E485" s="78"/>
      <c r="F485" s="76"/>
      <c r="G485" s="75">
        <f>G486+G488+G490</f>
        <v>364.59999999999997</v>
      </c>
      <c r="H485" s="75">
        <f t="shared" ref="H485:M485" si="237">H486+H488+H490</f>
        <v>0</v>
      </c>
      <c r="I485" s="75">
        <f t="shared" si="237"/>
        <v>34.299999999999997</v>
      </c>
      <c r="J485" s="75">
        <f t="shared" si="237"/>
        <v>0</v>
      </c>
      <c r="K485" s="75">
        <f t="shared" si="237"/>
        <v>0</v>
      </c>
      <c r="L485" s="75">
        <f t="shared" si="237"/>
        <v>364.59999999999997</v>
      </c>
      <c r="M485" s="75">
        <f t="shared" si="237"/>
        <v>364.4</v>
      </c>
    </row>
    <row r="486" spans="1:13" ht="156" customHeight="1" thickBot="1" x14ac:dyDescent="0.3">
      <c r="A486" s="77" t="s">
        <v>479</v>
      </c>
      <c r="B486" s="76" t="s">
        <v>482</v>
      </c>
      <c r="C486" s="76">
        <v>148</v>
      </c>
      <c r="D486" s="78" t="s">
        <v>111</v>
      </c>
      <c r="E486" s="78" t="s">
        <v>108</v>
      </c>
      <c r="F486" s="76"/>
      <c r="G486" s="75">
        <f>G487</f>
        <v>79.8</v>
      </c>
      <c r="H486" s="75">
        <f t="shared" ref="H486:M486" si="238">H487</f>
        <v>0</v>
      </c>
      <c r="I486" s="75">
        <f t="shared" si="238"/>
        <v>0</v>
      </c>
      <c r="J486" s="75">
        <f t="shared" si="238"/>
        <v>0</v>
      </c>
      <c r="K486" s="75">
        <f t="shared" si="238"/>
        <v>0</v>
      </c>
      <c r="L486" s="75">
        <f t="shared" si="238"/>
        <v>79.8</v>
      </c>
      <c r="M486" s="75">
        <f t="shared" si="238"/>
        <v>79.8</v>
      </c>
    </row>
    <row r="487" spans="1:13" ht="52.15" customHeight="1" thickBot="1" x14ac:dyDescent="0.3">
      <c r="A487" s="77" t="s">
        <v>4</v>
      </c>
      <c r="B487" s="76" t="s">
        <v>482</v>
      </c>
      <c r="C487" s="76">
        <v>148</v>
      </c>
      <c r="D487" s="78" t="s">
        <v>111</v>
      </c>
      <c r="E487" s="78" t="s">
        <v>108</v>
      </c>
      <c r="F487" s="76">
        <v>240</v>
      </c>
      <c r="G487" s="75">
        <v>79.8</v>
      </c>
      <c r="H487" s="75"/>
      <c r="I487" s="75"/>
      <c r="J487" s="75"/>
      <c r="K487" s="75"/>
      <c r="L487" s="75">
        <v>79.8</v>
      </c>
      <c r="M487" s="75">
        <v>79.8</v>
      </c>
    </row>
    <row r="488" spans="1:13" ht="132.6" customHeight="1" thickBot="1" x14ac:dyDescent="0.3">
      <c r="A488" s="77" t="s">
        <v>478</v>
      </c>
      <c r="B488" s="76" t="s">
        <v>481</v>
      </c>
      <c r="C488" s="76">
        <v>148</v>
      </c>
      <c r="D488" s="78" t="s">
        <v>113</v>
      </c>
      <c r="E488" s="78" t="s">
        <v>105</v>
      </c>
      <c r="F488" s="76"/>
      <c r="G488" s="75">
        <f>G489</f>
        <v>236.6</v>
      </c>
      <c r="H488" s="75">
        <f t="shared" ref="H488:M488" si="239">H489</f>
        <v>0</v>
      </c>
      <c r="I488" s="75">
        <f t="shared" si="239"/>
        <v>0</v>
      </c>
      <c r="J488" s="75">
        <f t="shared" si="239"/>
        <v>0</v>
      </c>
      <c r="K488" s="75">
        <f t="shared" si="239"/>
        <v>0</v>
      </c>
      <c r="L488" s="75">
        <f t="shared" si="239"/>
        <v>236.6</v>
      </c>
      <c r="M488" s="75">
        <f t="shared" si="239"/>
        <v>236.6</v>
      </c>
    </row>
    <row r="489" spans="1:13" ht="56.25" customHeight="1" thickBot="1" x14ac:dyDescent="0.3">
      <c r="A489" s="77" t="s">
        <v>4</v>
      </c>
      <c r="B489" s="76" t="s">
        <v>481</v>
      </c>
      <c r="C489" s="76">
        <v>148</v>
      </c>
      <c r="D489" s="78" t="s">
        <v>113</v>
      </c>
      <c r="E489" s="78" t="s">
        <v>105</v>
      </c>
      <c r="F489" s="76">
        <v>240</v>
      </c>
      <c r="G489" s="75">
        <v>236.6</v>
      </c>
      <c r="H489" s="75"/>
      <c r="I489" s="75"/>
      <c r="J489" s="75"/>
      <c r="K489" s="75"/>
      <c r="L489" s="75">
        <v>236.6</v>
      </c>
      <c r="M489" s="75">
        <v>236.6</v>
      </c>
    </row>
    <row r="490" spans="1:13" ht="128.25" thickBot="1" x14ac:dyDescent="0.3">
      <c r="A490" s="19" t="s">
        <v>211</v>
      </c>
      <c r="B490" s="8" t="s">
        <v>480</v>
      </c>
      <c r="C490" s="12">
        <v>148</v>
      </c>
      <c r="D490" s="9" t="s">
        <v>107</v>
      </c>
      <c r="E490" s="9" t="s">
        <v>106</v>
      </c>
      <c r="F490" s="8"/>
      <c r="G490" s="10">
        <f>G491+G492</f>
        <v>48.2</v>
      </c>
      <c r="H490" s="54">
        <f t="shared" ref="H490:M490" si="240">H491+H492</f>
        <v>0</v>
      </c>
      <c r="I490" s="54">
        <f t="shared" si="240"/>
        <v>34.299999999999997</v>
      </c>
      <c r="J490" s="54">
        <f t="shared" si="240"/>
        <v>0</v>
      </c>
      <c r="K490" s="54">
        <f t="shared" si="240"/>
        <v>0</v>
      </c>
      <c r="L490" s="54">
        <f t="shared" si="240"/>
        <v>48.2</v>
      </c>
      <c r="M490" s="54">
        <f t="shared" si="240"/>
        <v>48</v>
      </c>
    </row>
    <row r="491" spans="1:13" ht="41.45" customHeight="1" thickBot="1" x14ac:dyDescent="0.3">
      <c r="A491" s="16" t="s">
        <v>49</v>
      </c>
      <c r="B491" s="8" t="s">
        <v>480</v>
      </c>
      <c r="C491" s="12">
        <v>148</v>
      </c>
      <c r="D491" s="9" t="s">
        <v>107</v>
      </c>
      <c r="E491" s="9" t="s">
        <v>106</v>
      </c>
      <c r="F491" s="8">
        <v>120</v>
      </c>
      <c r="G491" s="10">
        <v>39.5</v>
      </c>
      <c r="H491" s="10"/>
      <c r="I491" s="10">
        <v>8.8000000000000007</v>
      </c>
      <c r="J491" s="10"/>
      <c r="K491" s="10"/>
      <c r="L491" s="10">
        <v>39.5</v>
      </c>
      <c r="M491" s="10">
        <v>39.4</v>
      </c>
    </row>
    <row r="492" spans="1:13" ht="51.75" thickBot="1" x14ac:dyDescent="0.3">
      <c r="A492" s="16" t="s">
        <v>4</v>
      </c>
      <c r="B492" s="8" t="s">
        <v>480</v>
      </c>
      <c r="C492" s="12">
        <v>148</v>
      </c>
      <c r="D492" s="9" t="s">
        <v>107</v>
      </c>
      <c r="E492" s="9" t="s">
        <v>106</v>
      </c>
      <c r="F492" s="8">
        <v>240</v>
      </c>
      <c r="G492" s="10">
        <v>8.6999999999999993</v>
      </c>
      <c r="H492" s="10"/>
      <c r="I492" s="10">
        <v>25.5</v>
      </c>
      <c r="J492" s="10"/>
      <c r="K492" s="10"/>
      <c r="L492" s="10">
        <v>8.6999999999999993</v>
      </c>
      <c r="M492" s="10">
        <v>8.6</v>
      </c>
    </row>
    <row r="493" spans="1:13" ht="69.599999999999994" customHeight="1" thickBot="1" x14ac:dyDescent="0.3">
      <c r="A493" s="56" t="s">
        <v>465</v>
      </c>
      <c r="B493" s="55" t="s">
        <v>447</v>
      </c>
      <c r="C493" s="55"/>
      <c r="D493" s="57"/>
      <c r="E493" s="57"/>
      <c r="F493" s="55"/>
      <c r="G493" s="54">
        <f>G494+G498</f>
        <v>28.5</v>
      </c>
      <c r="H493" s="54">
        <f t="shared" ref="H493:M493" si="241">H494+H498</f>
        <v>16</v>
      </c>
      <c r="I493" s="54">
        <f t="shared" si="241"/>
        <v>12.5</v>
      </c>
      <c r="J493" s="54">
        <f t="shared" si="241"/>
        <v>0</v>
      </c>
      <c r="K493" s="54">
        <f t="shared" si="241"/>
        <v>0</v>
      </c>
      <c r="L493" s="54">
        <f t="shared" si="241"/>
        <v>28.5</v>
      </c>
      <c r="M493" s="54">
        <f t="shared" si="241"/>
        <v>28.5</v>
      </c>
    </row>
    <row r="494" spans="1:13" ht="45" customHeight="1" thickBot="1" x14ac:dyDescent="0.3">
      <c r="A494" s="26" t="s">
        <v>466</v>
      </c>
      <c r="B494" s="28" t="s">
        <v>467</v>
      </c>
      <c r="C494" s="28">
        <v>148</v>
      </c>
      <c r="D494" s="25" t="s">
        <v>109</v>
      </c>
      <c r="E494" s="25">
        <v>14</v>
      </c>
      <c r="F494" s="27"/>
      <c r="G494" s="14">
        <f>G495</f>
        <v>12.5</v>
      </c>
      <c r="H494" s="54">
        <f t="shared" ref="H494:M494" si="242">H495</f>
        <v>0</v>
      </c>
      <c r="I494" s="54">
        <f t="shared" si="242"/>
        <v>12.5</v>
      </c>
      <c r="J494" s="54">
        <f t="shared" si="242"/>
        <v>0</v>
      </c>
      <c r="K494" s="54">
        <f t="shared" si="242"/>
        <v>0</v>
      </c>
      <c r="L494" s="54">
        <f t="shared" si="242"/>
        <v>12.5</v>
      </c>
      <c r="M494" s="54">
        <f t="shared" si="242"/>
        <v>12.5</v>
      </c>
    </row>
    <row r="495" spans="1:13" ht="46.15" customHeight="1" thickBot="1" x14ac:dyDescent="0.3">
      <c r="A495" s="17" t="s">
        <v>22</v>
      </c>
      <c r="B495" s="8" t="s">
        <v>469</v>
      </c>
      <c r="C495" s="8">
        <v>148</v>
      </c>
      <c r="D495" s="9" t="s">
        <v>109</v>
      </c>
      <c r="E495" s="9">
        <v>14</v>
      </c>
      <c r="F495" s="8"/>
      <c r="G495" s="10">
        <f>G496+G497</f>
        <v>12.5</v>
      </c>
      <c r="H495" s="10">
        <f t="shared" ref="H495:M495" si="243">H496+H497</f>
        <v>0</v>
      </c>
      <c r="I495" s="10">
        <f t="shared" si="243"/>
        <v>12.5</v>
      </c>
      <c r="J495" s="10">
        <f t="shared" si="243"/>
        <v>0</v>
      </c>
      <c r="K495" s="10">
        <f t="shared" si="243"/>
        <v>0</v>
      </c>
      <c r="L495" s="10">
        <f t="shared" si="243"/>
        <v>12.5</v>
      </c>
      <c r="M495" s="10">
        <f t="shared" si="243"/>
        <v>12.5</v>
      </c>
    </row>
    <row r="496" spans="1:13" ht="52.5" thickBot="1" x14ac:dyDescent="0.3">
      <c r="A496" s="17" t="s">
        <v>12</v>
      </c>
      <c r="B496" s="8" t="s">
        <v>469</v>
      </c>
      <c r="C496" s="8">
        <v>148</v>
      </c>
      <c r="D496" s="9" t="s">
        <v>109</v>
      </c>
      <c r="E496" s="9">
        <v>14</v>
      </c>
      <c r="F496" s="8">
        <v>240</v>
      </c>
      <c r="G496" s="10">
        <v>10</v>
      </c>
      <c r="H496" s="10"/>
      <c r="I496" s="10">
        <v>10</v>
      </c>
      <c r="J496" s="10"/>
      <c r="K496" s="10"/>
      <c r="L496" s="10">
        <v>10</v>
      </c>
      <c r="M496" s="10">
        <v>10</v>
      </c>
    </row>
    <row r="497" spans="1:13" ht="26.25" thickBot="1" x14ac:dyDescent="0.3">
      <c r="A497" s="16" t="s">
        <v>26</v>
      </c>
      <c r="B497" s="8" t="s">
        <v>469</v>
      </c>
      <c r="C497" s="8">
        <v>148</v>
      </c>
      <c r="D497" s="9" t="s">
        <v>109</v>
      </c>
      <c r="E497" s="9">
        <v>14</v>
      </c>
      <c r="F497" s="8">
        <v>610</v>
      </c>
      <c r="G497" s="10">
        <v>2.5</v>
      </c>
      <c r="H497" s="10"/>
      <c r="I497" s="10">
        <v>2.5</v>
      </c>
      <c r="J497" s="10"/>
      <c r="K497" s="10"/>
      <c r="L497" s="10">
        <v>2.5</v>
      </c>
      <c r="M497" s="10">
        <v>2.5</v>
      </c>
    </row>
    <row r="498" spans="1:13" ht="90.75" thickBot="1" x14ac:dyDescent="0.3">
      <c r="A498" s="17" t="s">
        <v>468</v>
      </c>
      <c r="B498" s="8" t="s">
        <v>470</v>
      </c>
      <c r="C498" s="8">
        <v>148</v>
      </c>
      <c r="D498" s="9" t="s">
        <v>109</v>
      </c>
      <c r="E498" s="9">
        <v>14</v>
      </c>
      <c r="F498" s="8"/>
      <c r="G498" s="10">
        <f>G499</f>
        <v>16</v>
      </c>
      <c r="H498" s="54">
        <f t="shared" ref="H498:M498" si="244">H499</f>
        <v>16</v>
      </c>
      <c r="I498" s="54">
        <f t="shared" si="244"/>
        <v>0</v>
      </c>
      <c r="J498" s="54">
        <f t="shared" si="244"/>
        <v>0</v>
      </c>
      <c r="K498" s="54">
        <f t="shared" si="244"/>
        <v>0</v>
      </c>
      <c r="L498" s="54">
        <f t="shared" si="244"/>
        <v>16</v>
      </c>
      <c r="M498" s="54">
        <f t="shared" si="244"/>
        <v>16</v>
      </c>
    </row>
    <row r="499" spans="1:13" ht="90.75" thickBot="1" x14ac:dyDescent="0.3">
      <c r="A499" s="17" t="s">
        <v>54</v>
      </c>
      <c r="B499" s="8" t="s">
        <v>471</v>
      </c>
      <c r="C499" s="12">
        <v>148</v>
      </c>
      <c r="D499" s="9" t="s">
        <v>109</v>
      </c>
      <c r="E499" s="9">
        <v>14</v>
      </c>
      <c r="F499" s="8"/>
      <c r="G499" s="10">
        <f>G500</f>
        <v>16</v>
      </c>
      <c r="H499" s="10">
        <f t="shared" ref="H499:M499" si="245">H500</f>
        <v>16</v>
      </c>
      <c r="I499" s="10">
        <f t="shared" si="245"/>
        <v>0</v>
      </c>
      <c r="J499" s="10">
        <f t="shared" si="245"/>
        <v>0</v>
      </c>
      <c r="K499" s="10">
        <f t="shared" si="245"/>
        <v>0</v>
      </c>
      <c r="L499" s="10">
        <f t="shared" si="245"/>
        <v>16</v>
      </c>
      <c r="M499" s="10">
        <f t="shared" si="245"/>
        <v>16</v>
      </c>
    </row>
    <row r="500" spans="1:13" ht="51.75" thickBot="1" x14ac:dyDescent="0.3">
      <c r="A500" s="16" t="s">
        <v>12</v>
      </c>
      <c r="B500" s="8" t="s">
        <v>471</v>
      </c>
      <c r="C500" s="12">
        <v>148</v>
      </c>
      <c r="D500" s="9" t="s">
        <v>109</v>
      </c>
      <c r="E500" s="9">
        <v>14</v>
      </c>
      <c r="F500" s="8">
        <v>240</v>
      </c>
      <c r="G500" s="10">
        <v>16</v>
      </c>
      <c r="H500" s="10">
        <v>16</v>
      </c>
      <c r="I500" s="10"/>
      <c r="J500" s="10"/>
      <c r="K500" s="10"/>
      <c r="L500" s="10">
        <v>16</v>
      </c>
      <c r="M500" s="10">
        <v>16</v>
      </c>
    </row>
    <row r="501" spans="1:13" ht="15.75" thickBot="1" x14ac:dyDescent="0.3">
      <c r="A501" s="4" t="s">
        <v>103</v>
      </c>
      <c r="B501" s="5"/>
      <c r="C501" s="5"/>
      <c r="D501" s="5"/>
      <c r="E501" s="5"/>
      <c r="F501" s="5"/>
      <c r="G501" s="7">
        <f t="shared" ref="G501:M501" si="246">G16+G98+G112+G196+G203+G236+G268+G295+G336+G373+G410+G457</f>
        <v>606207.19999999995</v>
      </c>
      <c r="H501" s="7" t="e">
        <f t="shared" si="246"/>
        <v>#REF!</v>
      </c>
      <c r="I501" s="7" t="e">
        <f t="shared" si="246"/>
        <v>#REF!</v>
      </c>
      <c r="J501" s="7" t="e">
        <f t="shared" si="246"/>
        <v>#REF!</v>
      </c>
      <c r="K501" s="7" t="e">
        <f t="shared" si="246"/>
        <v>#REF!</v>
      </c>
      <c r="L501" s="7">
        <f t="shared" si="246"/>
        <v>325180.90000000002</v>
      </c>
      <c r="M501" s="7">
        <f t="shared" si="246"/>
        <v>326433.40000000002</v>
      </c>
    </row>
    <row r="502" spans="1:13" x14ac:dyDescent="0.25">
      <c r="M502" s="136" t="s">
        <v>613</v>
      </c>
    </row>
    <row r="504" spans="1:13" x14ac:dyDescent="0.25">
      <c r="F504" s="84"/>
      <c r="G504" s="83"/>
      <c r="H504" s="83">
        <f>H21+H35+H78+H84+H144+H146+H148+H178+H190+H222+H274+H281+H287+H300+H309+H319+H327+H417+H472</f>
        <v>15069.500000000002</v>
      </c>
      <c r="I504" s="83">
        <f>I21+I35+I78+I84+I144+I146+I148+I178+I190+I222+I274+I281+I287+I300+I309+I319+I327+I417+I472</f>
        <v>5874.1</v>
      </c>
      <c r="J504" s="83">
        <f>J21+J35+J78+J84+J144+J146+J148+J178+J190+J222+J274+J281+J287+J300+J309+J319+J327+J417+J472</f>
        <v>2830</v>
      </c>
      <c r="K504" s="83">
        <f>K21+K35+K78+K84+K144+K146+K148+K178+K190+K222+K274+K281+K287+K300+K309+K319+K327+K417+K472</f>
        <v>5950.5</v>
      </c>
      <c r="L504" s="83"/>
      <c r="M504" s="83"/>
    </row>
  </sheetData>
  <mergeCells count="30">
    <mergeCell ref="A346:A347"/>
    <mergeCell ref="B346:B347"/>
    <mergeCell ref="C346:C347"/>
    <mergeCell ref="D346:D347"/>
    <mergeCell ref="E346:E347"/>
    <mergeCell ref="B11:B14"/>
    <mergeCell ref="D11:D14"/>
    <mergeCell ref="E11:E14"/>
    <mergeCell ref="F11:F14"/>
    <mergeCell ref="F1:G1"/>
    <mergeCell ref="F2:M2"/>
    <mergeCell ref="F3:M3"/>
    <mergeCell ref="F5:M7"/>
    <mergeCell ref="A8:M8"/>
    <mergeCell ref="A9:M9"/>
    <mergeCell ref="A10:M10"/>
    <mergeCell ref="A11:A14"/>
    <mergeCell ref="C11:C14"/>
    <mergeCell ref="F4:M4"/>
    <mergeCell ref="G11:M12"/>
    <mergeCell ref="G13:K14"/>
    <mergeCell ref="L13:L14"/>
    <mergeCell ref="M13:M14"/>
    <mergeCell ref="M346:M347"/>
    <mergeCell ref="F346:F347"/>
    <mergeCell ref="H285:I285"/>
    <mergeCell ref="H286:I286"/>
    <mergeCell ref="H288:I288"/>
    <mergeCell ref="G346:G347"/>
    <mergeCell ref="L346:L347"/>
  </mergeCells>
  <pageMargins left="0.51181102362204722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2024-04-08T12:49:19Z</dcterms:modified>
</cp:coreProperties>
</file>