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  <c r="D32" i="1" l="1"/>
  <c r="D59" i="1" l="1"/>
  <c r="D37" i="1" l="1"/>
  <c r="D16" i="1" l="1"/>
  <c r="D103" i="1" l="1"/>
  <c r="D111" i="1"/>
  <c r="D93" i="1" l="1"/>
  <c r="D85" i="1" l="1"/>
  <c r="D89" i="1"/>
  <c r="D88" i="1" s="1"/>
  <c r="D34" i="1"/>
  <c r="D15" i="1" s="1"/>
  <c r="D84" i="1" l="1"/>
  <c r="E52" i="1"/>
  <c r="F52" i="1"/>
  <c r="G52" i="1"/>
  <c r="H52" i="1"/>
  <c r="D14" i="1" l="1"/>
</calcChain>
</file>

<file path=xl/sharedStrings.xml><?xml version="1.0" encoding="utf-8"?>
<sst xmlns="http://schemas.openxmlformats.org/spreadsheetml/2006/main" count="244" uniqueCount="194">
  <si>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</si>
  <si>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</si>
  <si>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муниципальных округов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</si>
  <si>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</si>
  <si>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</si>
  <si>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Департамент по обеспечению деятельности мировых судей области</t>
  </si>
  <si>
    <t>Административные штрафы, установленные Главой 5 Кодекса Российской Федерации об административных правонарушениях, посягающие на права граждан,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</si>
  <si>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</si>
  <si>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</t>
  </si>
  <si>
    <t>ДОХОДЫ ВСЕГО</t>
  </si>
  <si>
    <t>Итого налоговые и неналоговые доходы</t>
  </si>
  <si>
    <t>Администраторы поступлений</t>
  </si>
  <si>
    <t>Доходы бюджета округа</t>
  </si>
  <si>
    <t>Исполнение</t>
  </si>
  <si>
    <t>013</t>
  </si>
  <si>
    <t>11601053019000140</t>
  </si>
  <si>
    <t>11601063010101140</t>
  </si>
  <si>
    <t>11601153010005140</t>
  </si>
  <si>
    <t>11601153010006140</t>
  </si>
  <si>
    <t>11601153019000140</t>
  </si>
  <si>
    <t xml:space="preserve">Административные штрафы, установленные Главой 19 Кодекса РФ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 </t>
  </si>
  <si>
    <t>Административные штрафы, установленные Главой 20 Кодекса РФ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</si>
  <si>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11601193010013140</t>
  </si>
  <si>
    <t>11601203010021140</t>
  </si>
  <si>
    <t>11601203012025140</t>
  </si>
  <si>
    <t>Комитет гражданской защиты и социальной безопасности Вологодской области</t>
  </si>
  <si>
    <t>031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</si>
  <si>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   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</si>
  <si>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</si>
  <si>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11601053010035140</t>
  </si>
  <si>
    <t>11601063019000140</t>
  </si>
  <si>
    <t>Федеральная служба по надзору в сфере природопользования</t>
  </si>
  <si>
    <t>048</t>
  </si>
  <si>
    <t>Плата за выбросы загрязняющих веществ в атмосферный воздух стационарными объектами</t>
  </si>
  <si>
    <t>11201010016000120</t>
  </si>
  <si>
    <t>11201030016000120</t>
  </si>
  <si>
    <t>Администрация Междуреченского муниципального округа</t>
  </si>
  <si>
    <t>148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</si>
  <si>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</si>
  <si>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 заключение договоров аренды указанных земельных участков</t>
  </si>
  <si>
    <t>10804020010000110</t>
  </si>
  <si>
    <t>11105012140000120</t>
  </si>
  <si>
    <t>11105024140000120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</si>
  <si>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т.ч. казенных)</t>
  </si>
  <si>
    <t>11105034140000120</t>
  </si>
  <si>
    <t>11109044140000120</t>
  </si>
  <si>
    <t>11302064140000130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</si>
  <si>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</si>
  <si>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нарушения муниципальных правовых актов 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</si>
  <si>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 </t>
  </si>
  <si>
    <t>11402043140000410</t>
  </si>
  <si>
    <t>11406012140000430</t>
  </si>
  <si>
    <t>11602020020000140</t>
  </si>
  <si>
    <t>11602020020001140</t>
  </si>
  <si>
    <t>11607010140000140</t>
  </si>
  <si>
    <t>Штрафы, неустойки, пени за нарушение условий договоров аренды земельных участков, государственная собственность на которые не разграничена и которые расположены в границах муниципальных округов</t>
  </si>
  <si>
    <t>11607090140001140</t>
  </si>
  <si>
    <t>Федеральная налоговая служба</t>
  </si>
  <si>
    <t>182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</si>
  <si>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  (сумма платежа (перерасчеты, недоимка и задолженность по соответствующему платежу, в том числе по отмененному)      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</si>
  <si>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</si>
  <si>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</si>
  <si>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</si>
  <si>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 Российской Федерации (за исключением доходов от долевого участия в организации, полученных физическими лицами – налоговыми резидентами Российской Федерации в виде дивидендов) (сумма платежа (перерасчеты, недоимка и задолженность по соответствующему платежу, в том числе по отмененному)  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</si>
  <si>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  </t>
  </si>
  <si>
    <t>10102010013000110</t>
  </si>
  <si>
    <t>10102020011000110</t>
  </si>
  <si>
    <t>10102030011000110</t>
  </si>
  <si>
    <t>10102040011000110</t>
  </si>
  <si>
    <t xml:space="preserve">Налог на доходы физических лиц в части суммы налога, превышающей 650 000 рублей, относящийся к части налоговой базы, превышающей 5000 000 рублей (за исключением налога на доходы физических лиц с сумм прибыли контролируемой иностранной компании, в том числе фиксированной прибыли, контролируемой иностранной компании),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    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</si>
  <si>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превышающего 650 000 рублей) (сумма платежа (перерасчеты, недоимка и задолженность по соответствующему платежу, в том числе по отмененному)</t>
  </si>
  <si>
    <t>10102080011000110</t>
  </si>
  <si>
    <t>10102130011000110</t>
  </si>
  <si>
    <t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</si>
  <si>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10102140011000110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</si>
  <si>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</si>
  <si>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</si>
  <si>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</si>
  <si>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</si>
  <si>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10302241010000110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</si>
  <si>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</si>
  <si>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</si>
  <si>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</si>
  <si>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Единый налог на вмененный доход для отдельных видов деятельности</t>
  </si>
  <si>
    <t>Единый сельскохозяйственный налог (сумма платежа (перерасчеты, недоимка и задолженность по сопутствующему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</si>
  <si>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</si>
  <si>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</si>
  <si>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</si>
  <si>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</si>
  <si>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10503010011000110</t>
  </si>
  <si>
    <t>10601020141000110</t>
  </si>
  <si>
    <t>10606032141000110</t>
  </si>
  <si>
    <t>10606042141000110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</si>
  <si>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</si>
  <si>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</si>
  <si>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10803010011060110</t>
  </si>
  <si>
    <t>Итого безвозмездные поступления</t>
  </si>
  <si>
    <t>(тыс. рублей)</t>
  </si>
  <si>
    <t xml:space="preserve">Приложение 1 </t>
  </si>
  <si>
    <t>к решению Представительного Собрания</t>
  </si>
  <si>
    <t>Управление финансов администрации Междуреченского муниципального округа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</si>
  <si>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</si>
  <si>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</si>
  <si>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Дотации бюджетам бюджетной системы  Российской Федерации 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</si>
  <si>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</si>
  <si>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Дотации бюджетам муниципальных округов на обеспечение сбалансированности местных бюджетов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</si>
  <si>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</si>
  <si>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</si>
  <si>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</si>
  <si>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</si>
  <si>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</si>
  <si>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</si>
  <si>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</si>
  <si>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Прочие субсидии бюджетам муниципальных округов</t>
  </si>
  <si>
    <t xml:space="preserve">Субвенции бюджетам бюджетной системы Российской Федерации 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</si>
  <si>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</si>
  <si>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</si>
  <si>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</si>
  <si>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</si>
  <si>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Единая субвенция бюджетам муниципальных округов из бюджета субъекта Российской Федерации</t>
  </si>
  <si>
    <t xml:space="preserve">Прочие межбюджетные  трансферты, передаваемые бюджетам муниципальных округов </t>
  </si>
  <si>
    <t>20404020140000150</t>
  </si>
  <si>
    <t>20704020140000150</t>
  </si>
  <si>
    <t>2 02 10000 00 0000 150</t>
  </si>
  <si>
    <t>2 02 15001 14 0000 150</t>
  </si>
  <si>
    <t>2 02 15002 14 0000 150</t>
  </si>
  <si>
    <t>2 02 15009 14 0000 150</t>
  </si>
  <si>
    <t xml:space="preserve">2 02 20000 00 0000 150 </t>
  </si>
  <si>
    <t xml:space="preserve">2 02 20299 14 0000 150 </t>
  </si>
  <si>
    <t>2 02 20302 14 0000 150</t>
  </si>
  <si>
    <t>2 02 25172 14 0000 150</t>
  </si>
  <si>
    <t>2 02 25304 14 0000 150</t>
  </si>
  <si>
    <t>2 02 25497 14 0000 150</t>
  </si>
  <si>
    <t>2 02 25555 14 0000 150</t>
  </si>
  <si>
    <t>2 02 25576 14 0000 150</t>
  </si>
  <si>
    <t xml:space="preserve">2 02 29999 14 0000 150 </t>
  </si>
  <si>
    <t>2 02 30000 00 0000 150</t>
  </si>
  <si>
    <t>2 02 30024 14 0000 150</t>
  </si>
  <si>
    <t>2 02 35118 14 0000 150</t>
  </si>
  <si>
    <t>2 02 35120 14 0000 150</t>
  </si>
  <si>
    <t>2 02 35179 14 0000 150</t>
  </si>
  <si>
    <t>2 02 35303 14 0000 150</t>
  </si>
  <si>
    <t>2 02 36900 14 0000 150</t>
  </si>
  <si>
    <t>2 02 49999 14 0000 150</t>
  </si>
  <si>
    <t>11611050010000140</t>
  </si>
  <si>
    <t xml:space="preserve">Междуреченского муниципального округа  </t>
  </si>
  <si>
    <t>Доходы бюджета Междуреченского муниципального округа Вологодской области по кодам классификации доходов бюджета за 2024 год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</si>
  <si>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</si>
  <si>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</si>
  <si>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</si>
  <si>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</si>
  <si>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</si>
  <si>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субвенции бюджетам муниципальных округов</t>
  </si>
  <si>
    <t>2 02 39999 14 0000 150</t>
  </si>
  <si>
    <t>Иные межбюджетные трансферты</t>
  </si>
  <si>
    <t>Межбюджетные трансферты, передаваемые бюджетам муниципальных округов на поддержку отрасли культуры</t>
  </si>
  <si>
    <t xml:space="preserve"> 2 02 45519 14 0000 150</t>
  </si>
  <si>
    <t>2 02 40000 00 0000 150</t>
  </si>
  <si>
    <t>11601053010059140</t>
  </si>
  <si>
    <t>11601063010009140</t>
  </si>
  <si>
    <t>11601063010091140</t>
  </si>
  <si>
    <t>11601073010017140</t>
  </si>
  <si>
    <t>11601193010007140</t>
  </si>
  <si>
    <t>11601193010029140</t>
  </si>
  <si>
    <t>11601203010010140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</si>
  <si>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 </t>
  </si>
  <si>
    <t>018</t>
  </si>
  <si>
    <t>Министерство природных ресурсов и экологии Вологодской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</si>
  <si>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</si>
  <si>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11201010012100120</t>
  </si>
  <si>
    <t xml:space="preserve">Плата за сбросы загрязняющих веществ в водные объекты </t>
  </si>
  <si>
    <t>Плата за выбросы загрязняющих веществ в атмосферный воздух стационарными объектами (пени по соответствующему платежу)</t>
  </si>
  <si>
    <t>11302994140000130</t>
  </si>
  <si>
    <t>11406024140000430</t>
  </si>
  <si>
    <t>11607090140003140</t>
  </si>
  <si>
    <t>11607090140004140</t>
  </si>
  <si>
    <t>10501021011000110</t>
  </si>
  <si>
    <t>10501021013000110</t>
  </si>
  <si>
    <t>10502010021000110</t>
  </si>
  <si>
    <t>10502010023000110</t>
  </si>
  <si>
    <t>10504060021000110</t>
  </si>
  <si>
    <t>11701040140000180</t>
  </si>
  <si>
    <t>Прочие доходы от компенсации затрат бюджетов муниципальных округов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</si>
  <si>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</si>
  <si>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Штрафы, неустойки, пени за нарушение условий договоров аренды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</si>
  <si>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Штрафы, неустойки, пени за нарушение условий договоров социального найма жилого помещения,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</si>
  <si>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Невыясненные поступления, зачисляемые в бюджеты муниципальных округов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</si>
  <si>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</si>
  <si>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 xml:space="preserve"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</si>
  <si>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</si>
  <si>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10501011011000110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</si>
  <si>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</si>
  <si>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 xml:space="preserve">от 00.00.2025 № 00 </t>
  </si>
  <si>
    <t>"Об исполнении бюджета округа за 2024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</si>
</sst>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6" fillId="0" borderId="0"/>
    <xf numFmtId="0" fontId="9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Fill="1"/>
    <xf numFmtId="164" fontId="8" fillId="0" borderId="8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0" fillId="2" borderId="0" xfId="0" applyFill="1"/>
    <xf numFmtId="165" fontId="8" fillId="0" borderId="8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center" vertical="top" wrapText="1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justify" vertical="top" wrapText="1"/>
    </xf>
    <xf numFmtId="0" fontId="11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top" wrapText="1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49" fontId="7" fillId="0" borderId="9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top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wrapText="1"/>
    </xf>
    <xf numFmtId="49" fontId="7" fillId="0" borderId="23" xfId="0" applyNumberFormat="1" applyFont="1" applyBorder="1" applyAlignment="1">
      <alignment horizontal="center" vertical="center" wrapText="1"/>
    </xf>
    <xf numFmtId="49" fontId="0" fillId="0" borderId="24" xfId="0" applyNumberFormat="1" applyFill="1" applyBorder="1"/>
    <xf numFmtId="165" fontId="8" fillId="0" borderId="7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wrapText="1"/>
    </xf>
    <xf numFmtId="0" fontId="10" fillId="0" borderId="23" xfId="0" applyFont="1" applyFill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vertical="center"/>
    </xf>
    <xf numFmtId="165" fontId="10" fillId="0" borderId="7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top" wrapText="1"/>
    </xf>
    <xf numFmtId="0" fontId="10" fillId="0" borderId="7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49" fontId="0" fillId="0" borderId="24" xfId="0" applyNumberFormat="1" applyFill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7" fillId="0" borderId="25" xfId="0" applyFont="1" applyBorder="1" applyAlignment="1">
      <alignment vertical="top" wrapText="1"/>
    </xf>
    <xf numFmtId="0" fontId="7" fillId="2" borderId="9" xfId="0" applyFont="1" applyFill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topLeftCell="A104" workbookViewId="0">
      <selection activeCell="A115" sqref="A115"/>
    </sheetView>
  </sheetViews>
  <sheetFormatPr defaultColWidth="8.85546875" defaultRowHeight="12.75" x14ac:dyDescent="0.2"/>
  <cols>
    <col min="1" max="1" width="57.7109375" style="1" customWidth="1"/>
    <col min="2" max="2" width="11.5703125" style="1" customWidth="1"/>
    <col min="3" max="3" width="26.140625" style="1" customWidth="1"/>
    <col min="4" max="4" width="15.5703125" style="1" customWidth="1"/>
    <col min="5" max="8" width="0" style="1" hidden="1" customWidth="1"/>
    <col min="9" max="9" width="9.7109375" style="1" customWidth="1"/>
    <col min="10" max="10" width="10.42578125" style="1" customWidth="1"/>
    <col min="11" max="11" width="10.140625" style="1" customWidth="1"/>
    <col min="12" max="16384" width="8.85546875" style="1"/>
  </cols>
  <sheetData>
    <row r="1" spans="1:9" ht="15" x14ac:dyDescent="0.25">
      <c r="A1" s="38"/>
      <c r="B1" s="38"/>
      <c r="C1" s="45" t="s">
        <v>98</v>
      </c>
      <c r="D1" s="46"/>
      <c r="E1" s="45"/>
      <c r="F1"/>
    </row>
    <row r="2" spans="1:9" ht="15" x14ac:dyDescent="0.25">
      <c r="A2" s="38"/>
      <c r="B2" s="38"/>
      <c r="C2" s="45" t="s">
        <v>99</v>
      </c>
      <c r="D2" s="46"/>
      <c r="E2" s="45"/>
      <c r="F2"/>
    </row>
    <row r="3" spans="1:9" ht="15" x14ac:dyDescent="0.25">
      <c r="A3" s="38"/>
      <c r="B3" s="38"/>
      <c r="C3" s="45" t="s">
        <v>145</v>
      </c>
      <c r="D3" s="46"/>
      <c r="E3" s="45"/>
      <c r="F3"/>
    </row>
    <row r="4" spans="1:9" ht="15" x14ac:dyDescent="0.25">
      <c r="A4" s="38"/>
      <c r="B4" s="38"/>
      <c r="C4" s="45" t="s">
        <v>192</v>
      </c>
      <c r="D4" s="46"/>
      <c r="E4" s="45"/>
      <c r="F4"/>
    </row>
    <row r="5" spans="1:9" ht="15" x14ac:dyDescent="0.25">
      <c r="A5" s="38"/>
      <c r="B5" s="38"/>
      <c r="C5" s="45" t="s">
        <v>193</v>
      </c>
      <c r="D5" s="46"/>
      <c r="E5" s="45"/>
      <c r="F5"/>
    </row>
    <row r="6" spans="1:9" ht="15" x14ac:dyDescent="0.25">
      <c r="A6" s="38"/>
      <c r="B6" s="38"/>
      <c r="C6" s="38"/>
      <c r="D6" s="38"/>
    </row>
    <row r="7" spans="1:9" ht="42.75" customHeight="1" x14ac:dyDescent="0.3">
      <c r="A7" s="98" t="s">
        <v>146</v>
      </c>
      <c r="B7" s="99"/>
      <c r="C7" s="99"/>
      <c r="D7" s="99"/>
    </row>
    <row r="8" spans="1:9" ht="15.75" thickBot="1" x14ac:dyDescent="0.3">
      <c r="A8" s="38"/>
      <c r="B8" s="38"/>
      <c r="C8" s="38"/>
      <c r="D8" s="38" t="s">
        <v>97</v>
      </c>
    </row>
    <row r="9" spans="1:9" ht="6" customHeight="1" x14ac:dyDescent="0.2">
      <c r="A9" s="89"/>
      <c r="B9" s="95" t="s">
        <v>11</v>
      </c>
      <c r="C9" s="89" t="s">
        <v>12</v>
      </c>
      <c r="D9" s="92" t="s">
        <v>13</v>
      </c>
      <c r="E9" s="3"/>
      <c r="F9" s="4"/>
      <c r="G9" s="4"/>
      <c r="H9" s="5"/>
      <c r="I9" s="2"/>
    </row>
    <row r="10" spans="1:9" ht="7.5" customHeight="1" x14ac:dyDescent="0.2">
      <c r="A10" s="90"/>
      <c r="B10" s="96"/>
      <c r="C10" s="90"/>
      <c r="D10" s="93"/>
      <c r="E10" s="6"/>
      <c r="F10" s="7"/>
      <c r="G10" s="7"/>
      <c r="H10" s="8"/>
      <c r="I10" s="2"/>
    </row>
    <row r="11" spans="1:9" ht="28.5" customHeight="1" x14ac:dyDescent="0.2">
      <c r="A11" s="90"/>
      <c r="B11" s="96"/>
      <c r="C11" s="90"/>
      <c r="D11" s="93"/>
      <c r="E11" s="6"/>
      <c r="F11" s="7"/>
      <c r="G11" s="7"/>
      <c r="H11" s="8"/>
      <c r="I11" s="2"/>
    </row>
    <row r="12" spans="1:9" ht="30" customHeight="1" thickBot="1" x14ac:dyDescent="0.25">
      <c r="A12" s="91"/>
      <c r="B12" s="97"/>
      <c r="C12" s="91"/>
      <c r="D12" s="94"/>
      <c r="E12" s="6"/>
      <c r="F12" s="7"/>
      <c r="G12" s="7"/>
      <c r="H12" s="8"/>
      <c r="I12" s="2"/>
    </row>
    <row r="13" spans="1:9" ht="13.5" thickBot="1" x14ac:dyDescent="0.25">
      <c r="A13" s="13">
        <v>1</v>
      </c>
      <c r="B13" s="22">
        <v>2</v>
      </c>
      <c r="C13" s="13">
        <v>3</v>
      </c>
      <c r="D13" s="14">
        <v>4</v>
      </c>
    </row>
    <row r="14" spans="1:9" ht="16.5" thickBot="1" x14ac:dyDescent="0.25">
      <c r="A14" s="48" t="s">
        <v>9</v>
      </c>
      <c r="B14" s="17"/>
      <c r="C14" s="26"/>
      <c r="D14" s="17">
        <f>D15+D84</f>
        <v>630557.89999999991</v>
      </c>
    </row>
    <row r="15" spans="1:9" ht="16.5" thickBot="1" x14ac:dyDescent="0.25">
      <c r="A15" s="48" t="s">
        <v>10</v>
      </c>
      <c r="B15" s="18"/>
      <c r="C15" s="27"/>
      <c r="D15" s="18">
        <f>D16+D32+D34+D37+D41+D59</f>
        <v>112942.7</v>
      </c>
    </row>
    <row r="16" spans="1:9" ht="38.25" thickBot="1" x14ac:dyDescent="0.25">
      <c r="A16" s="23" t="s">
        <v>5</v>
      </c>
      <c r="B16" s="57" t="s">
        <v>14</v>
      </c>
      <c r="C16" s="25"/>
      <c r="D16" s="59">
        <f>D17+D18+D19+D20+D21+D22+D23+D24+D25+D26+D27+D28+D29+D30+D31</f>
        <v>122.9</v>
      </c>
    </row>
    <row r="17" spans="1:4" ht="79.5" thickBot="1" x14ac:dyDescent="0.25">
      <c r="A17" s="24" t="s">
        <v>6</v>
      </c>
      <c r="B17" s="25" t="s">
        <v>14</v>
      </c>
      <c r="C17" s="25" t="s">
        <v>158</v>
      </c>
      <c r="D17" s="19">
        <v>5</v>
      </c>
    </row>
    <row r="18" spans="1:4" ht="84.75" customHeight="1" thickBot="1" x14ac:dyDescent="0.25">
      <c r="A18" s="24" t="s">
        <v>6</v>
      </c>
      <c r="B18" s="25" t="s">
        <v>14</v>
      </c>
      <c r="C18" s="25" t="s">
        <v>15</v>
      </c>
      <c r="D18" s="19">
        <v>3</v>
      </c>
    </row>
    <row r="19" spans="1:4" ht="126.75" customHeight="1" thickBot="1" x14ac:dyDescent="0.25">
      <c r="A19" s="24" t="s">
        <v>7</v>
      </c>
      <c r="B19" s="25" t="s">
        <v>14</v>
      </c>
      <c r="C19" s="25" t="s">
        <v>159</v>
      </c>
      <c r="D19" s="19">
        <v>4</v>
      </c>
    </row>
    <row r="20" spans="1:4" ht="125.25" customHeight="1" thickBot="1" x14ac:dyDescent="0.25">
      <c r="A20" s="24" t="s">
        <v>7</v>
      </c>
      <c r="B20" s="25" t="s">
        <v>14</v>
      </c>
      <c r="C20" s="25" t="s">
        <v>160</v>
      </c>
      <c r="D20" s="19">
        <v>2</v>
      </c>
    </row>
    <row r="21" spans="1:4" ht="128.25" customHeight="1" thickBot="1" x14ac:dyDescent="0.25">
      <c r="A21" s="24" t="s">
        <v>7</v>
      </c>
      <c r="B21" s="25" t="s">
        <v>14</v>
      </c>
      <c r="C21" s="25" t="s">
        <v>16</v>
      </c>
      <c r="D21" s="19">
        <v>25.4</v>
      </c>
    </row>
    <row r="22" spans="1:4" ht="93.75" customHeight="1" thickBot="1" x14ac:dyDescent="0.25">
      <c r="A22" s="24" t="s">
        <v>165</v>
      </c>
      <c r="B22" s="25" t="s">
        <v>14</v>
      </c>
      <c r="C22" s="25" t="s">
        <v>161</v>
      </c>
      <c r="D22" s="19">
        <v>0.2</v>
      </c>
    </row>
    <row r="23" spans="1:4" ht="138.75" customHeight="1" thickBot="1" x14ac:dyDescent="0.25">
      <c r="A23" s="24" t="s">
        <v>8</v>
      </c>
      <c r="B23" s="25" t="s">
        <v>14</v>
      </c>
      <c r="C23" s="25" t="s">
        <v>17</v>
      </c>
      <c r="D23" s="19">
        <v>0.1</v>
      </c>
    </row>
    <row r="24" spans="1:4" ht="143.25" customHeight="1" thickBot="1" x14ac:dyDescent="0.25">
      <c r="A24" s="24" t="s">
        <v>8</v>
      </c>
      <c r="B24" s="25" t="s">
        <v>14</v>
      </c>
      <c r="C24" s="28" t="s">
        <v>18</v>
      </c>
      <c r="D24" s="20">
        <v>0.5</v>
      </c>
    </row>
    <row r="25" spans="1:4" ht="142.5" thickBot="1" x14ac:dyDescent="0.25">
      <c r="A25" s="24" t="s">
        <v>8</v>
      </c>
      <c r="B25" s="25" t="s">
        <v>14</v>
      </c>
      <c r="C25" s="25" t="s">
        <v>19</v>
      </c>
      <c r="D25" s="19">
        <v>-0.2</v>
      </c>
    </row>
    <row r="26" spans="1:4" ht="81.75" customHeight="1" thickBot="1" x14ac:dyDescent="0.25">
      <c r="A26" s="30" t="s">
        <v>20</v>
      </c>
      <c r="B26" s="25" t="s">
        <v>14</v>
      </c>
      <c r="C26" s="25" t="s">
        <v>162</v>
      </c>
      <c r="D26" s="19">
        <v>0.2</v>
      </c>
    </row>
    <row r="27" spans="1:4" ht="81" customHeight="1" thickBot="1" x14ac:dyDescent="0.25">
      <c r="A27" s="30" t="s">
        <v>20</v>
      </c>
      <c r="B27" s="25" t="s">
        <v>14</v>
      </c>
      <c r="C27" s="25" t="s">
        <v>22</v>
      </c>
      <c r="D27" s="19">
        <v>6.3</v>
      </c>
    </row>
    <row r="28" spans="1:4" ht="95.25" thickBot="1" x14ac:dyDescent="0.25">
      <c r="A28" s="30" t="s">
        <v>20</v>
      </c>
      <c r="B28" s="25" t="s">
        <v>14</v>
      </c>
      <c r="C28" s="25" t="s">
        <v>163</v>
      </c>
      <c r="D28" s="19">
        <v>10</v>
      </c>
    </row>
    <row r="29" spans="1:4" ht="95.25" thickBot="1" x14ac:dyDescent="0.25">
      <c r="A29" s="31" t="s">
        <v>21</v>
      </c>
      <c r="B29" s="25" t="s">
        <v>14</v>
      </c>
      <c r="C29" s="25" t="s">
        <v>164</v>
      </c>
      <c r="D29" s="19">
        <v>2.5</v>
      </c>
    </row>
    <row r="30" spans="1:4" ht="95.25" thickBot="1" x14ac:dyDescent="0.25">
      <c r="A30" s="31" t="s">
        <v>21</v>
      </c>
      <c r="B30" s="25" t="s">
        <v>14</v>
      </c>
      <c r="C30" s="25" t="s">
        <v>23</v>
      </c>
      <c r="D30" s="19">
        <v>0.2</v>
      </c>
    </row>
    <row r="31" spans="1:4" ht="95.25" thickBot="1" x14ac:dyDescent="0.25">
      <c r="A31" s="31" t="s">
        <v>21</v>
      </c>
      <c r="B31" s="25" t="s">
        <v>14</v>
      </c>
      <c r="C31" s="25" t="s">
        <v>24</v>
      </c>
      <c r="D31" s="19">
        <v>63.7</v>
      </c>
    </row>
    <row r="32" spans="1:4" ht="38.25" thickBot="1" x14ac:dyDescent="0.25">
      <c r="A32" s="56" t="s">
        <v>167</v>
      </c>
      <c r="B32" s="57" t="s">
        <v>166</v>
      </c>
      <c r="C32" s="58"/>
      <c r="D32" s="59">
        <f>D33</f>
        <v>257</v>
      </c>
    </row>
    <row r="33" spans="1:4" ht="127.5" customHeight="1" thickBot="1" x14ac:dyDescent="0.25">
      <c r="A33" s="31" t="s">
        <v>168</v>
      </c>
      <c r="B33" s="25" t="s">
        <v>166</v>
      </c>
      <c r="C33" s="51" t="s">
        <v>144</v>
      </c>
      <c r="D33" s="19">
        <v>257</v>
      </c>
    </row>
    <row r="34" spans="1:4" ht="38.25" thickBot="1" x14ac:dyDescent="0.25">
      <c r="A34" s="32" t="s">
        <v>25</v>
      </c>
      <c r="B34" s="74" t="s">
        <v>26</v>
      </c>
      <c r="C34" s="34"/>
      <c r="D34" s="59">
        <f>D35+D36</f>
        <v>1.1000000000000001</v>
      </c>
    </row>
    <row r="35" spans="1:4" ht="95.25" thickBot="1" x14ac:dyDescent="0.25">
      <c r="A35" s="30" t="s">
        <v>27</v>
      </c>
      <c r="B35" s="54" t="s">
        <v>26</v>
      </c>
      <c r="C35" s="53" t="s">
        <v>29</v>
      </c>
      <c r="D35" s="19">
        <v>0.3</v>
      </c>
    </row>
    <row r="36" spans="1:4" ht="126.75" thickBot="1" x14ac:dyDescent="0.25">
      <c r="A36" s="31" t="s">
        <v>28</v>
      </c>
      <c r="B36" s="55" t="s">
        <v>26</v>
      </c>
      <c r="C36" s="51" t="s">
        <v>30</v>
      </c>
      <c r="D36" s="21">
        <v>0.8</v>
      </c>
    </row>
    <row r="37" spans="1:4" ht="38.25" thickBot="1" x14ac:dyDescent="0.35">
      <c r="A37" s="83" t="s">
        <v>31</v>
      </c>
      <c r="B37" s="60" t="s">
        <v>32</v>
      </c>
      <c r="C37" s="25"/>
      <c r="D37" s="59">
        <f>D38+D39+D40</f>
        <v>150</v>
      </c>
    </row>
    <row r="38" spans="1:4" ht="48" thickBot="1" x14ac:dyDescent="0.25">
      <c r="A38" s="30" t="s">
        <v>171</v>
      </c>
      <c r="B38" s="25" t="s">
        <v>32</v>
      </c>
      <c r="C38" s="25" t="s">
        <v>169</v>
      </c>
      <c r="D38" s="19">
        <v>1.5</v>
      </c>
    </row>
    <row r="39" spans="1:4" ht="34.5" customHeight="1" thickBot="1" x14ac:dyDescent="0.25">
      <c r="A39" s="30" t="s">
        <v>33</v>
      </c>
      <c r="B39" s="25" t="s">
        <v>32</v>
      </c>
      <c r="C39" s="25" t="s">
        <v>34</v>
      </c>
      <c r="D39" s="19">
        <v>148.30000000000001</v>
      </c>
    </row>
    <row r="40" spans="1:4" ht="18.75" customHeight="1" thickBot="1" x14ac:dyDescent="0.25">
      <c r="A40" s="31" t="s">
        <v>170</v>
      </c>
      <c r="B40" s="25" t="s">
        <v>32</v>
      </c>
      <c r="C40" s="25" t="s">
        <v>35</v>
      </c>
      <c r="D40" s="19">
        <v>0.2</v>
      </c>
    </row>
    <row r="41" spans="1:4" ht="38.25" customHeight="1" thickBot="1" x14ac:dyDescent="0.35">
      <c r="A41" s="84" t="s">
        <v>36</v>
      </c>
      <c r="B41" s="57" t="s">
        <v>37</v>
      </c>
      <c r="C41" s="25"/>
      <c r="D41" s="59">
        <f>D42+D43+D44+D45+D46+D47+D48+D49+D50+D51+D52+D53+D54+D55+D56+D57+D58</f>
        <v>5304.4</v>
      </c>
    </row>
    <row r="42" spans="1:4" ht="79.5" thickBot="1" x14ac:dyDescent="0.25">
      <c r="A42" s="31" t="s">
        <v>38</v>
      </c>
      <c r="B42" s="25" t="s">
        <v>37</v>
      </c>
      <c r="C42" s="28" t="s">
        <v>40</v>
      </c>
      <c r="D42" s="82">
        <v>15.7</v>
      </c>
    </row>
    <row r="43" spans="1:4" ht="98.25" customHeight="1" thickBot="1" x14ac:dyDescent="0.25">
      <c r="A43" s="31" t="s">
        <v>39</v>
      </c>
      <c r="B43" s="25" t="s">
        <v>37</v>
      </c>
      <c r="C43" s="25" t="s">
        <v>41</v>
      </c>
      <c r="D43" s="19">
        <v>1101.5</v>
      </c>
    </row>
    <row r="44" spans="1:4" ht="95.25" thickBot="1" x14ac:dyDescent="0.25">
      <c r="A44" s="31" t="s">
        <v>0</v>
      </c>
      <c r="B44" s="25" t="s">
        <v>37</v>
      </c>
      <c r="C44" s="25" t="s">
        <v>42</v>
      </c>
      <c r="D44" s="21">
        <v>14.1</v>
      </c>
    </row>
    <row r="45" spans="1:4" ht="79.5" thickBot="1" x14ac:dyDescent="0.25">
      <c r="A45" s="30" t="s">
        <v>1</v>
      </c>
      <c r="B45" s="25" t="s">
        <v>37</v>
      </c>
      <c r="C45" s="25" t="s">
        <v>44</v>
      </c>
      <c r="D45" s="19">
        <v>525.9</v>
      </c>
    </row>
    <row r="46" spans="1:4" ht="81.75" customHeight="1" thickBot="1" x14ac:dyDescent="0.25">
      <c r="A46" s="31" t="s">
        <v>43</v>
      </c>
      <c r="B46" s="25" t="s">
        <v>37</v>
      </c>
      <c r="C46" s="25" t="s">
        <v>45</v>
      </c>
      <c r="D46" s="19">
        <v>359.4</v>
      </c>
    </row>
    <row r="47" spans="1:4" ht="51" customHeight="1" thickBot="1" x14ac:dyDescent="0.25">
      <c r="A47" s="31" t="s">
        <v>2</v>
      </c>
      <c r="B47" s="25" t="s">
        <v>37</v>
      </c>
      <c r="C47" s="25" t="s">
        <v>46</v>
      </c>
      <c r="D47" s="19">
        <v>85.7</v>
      </c>
    </row>
    <row r="48" spans="1:4" ht="31.5" customHeight="1" thickBot="1" x14ac:dyDescent="0.25">
      <c r="A48" s="30" t="s">
        <v>182</v>
      </c>
      <c r="B48" s="25" t="s">
        <v>37</v>
      </c>
      <c r="C48" s="25" t="s">
        <v>172</v>
      </c>
      <c r="D48" s="19">
        <v>534.20000000000005</v>
      </c>
    </row>
    <row r="49" spans="1:11" ht="99" customHeight="1" thickBot="1" x14ac:dyDescent="0.25">
      <c r="A49" s="30" t="s">
        <v>3</v>
      </c>
      <c r="B49" s="25" t="s">
        <v>37</v>
      </c>
      <c r="C49" s="25" t="s">
        <v>50</v>
      </c>
      <c r="D49" s="21">
        <v>1256.8</v>
      </c>
    </row>
    <row r="50" spans="1:11" ht="51" customHeight="1" thickBot="1" x14ac:dyDescent="0.25">
      <c r="A50" s="31" t="s">
        <v>4</v>
      </c>
      <c r="B50" s="25" t="s">
        <v>37</v>
      </c>
      <c r="C50" s="25" t="s">
        <v>51</v>
      </c>
      <c r="D50" s="19">
        <v>1168.8</v>
      </c>
    </row>
    <row r="51" spans="1:11" ht="63" customHeight="1" thickBot="1" x14ac:dyDescent="0.25">
      <c r="A51" s="30" t="s">
        <v>183</v>
      </c>
      <c r="B51" s="25" t="s">
        <v>37</v>
      </c>
      <c r="C51" s="25" t="s">
        <v>173</v>
      </c>
      <c r="D51" s="19">
        <v>97.9</v>
      </c>
    </row>
    <row r="52" spans="1:11" ht="63.75" thickBot="1" x14ac:dyDescent="0.25">
      <c r="A52" s="31" t="s">
        <v>47</v>
      </c>
      <c r="B52" s="25" t="s">
        <v>37</v>
      </c>
      <c r="C52" s="28" t="s">
        <v>52</v>
      </c>
      <c r="D52" s="20">
        <v>3.5</v>
      </c>
      <c r="E52" s="12" t="e">
        <f>E53+E60+E68+#REF!+E79+E81</f>
        <v>#REF!</v>
      </c>
      <c r="F52" s="12" t="e">
        <f>F53+F60+F68+#REF!+F79+F81</f>
        <v>#REF!</v>
      </c>
      <c r="G52" s="12" t="e">
        <f>G53+G60+G68+#REF!+G79+G81</f>
        <v>#REF!</v>
      </c>
      <c r="H52" s="12" t="e">
        <f>H53+H60+H68+#REF!+H79+H81</f>
        <v>#REF!</v>
      </c>
      <c r="I52" s="9"/>
      <c r="J52" s="9"/>
      <c r="K52" s="9"/>
    </row>
    <row r="53" spans="1:11" ht="63.75" thickBot="1" x14ac:dyDescent="0.25">
      <c r="A53" s="31" t="s">
        <v>48</v>
      </c>
      <c r="B53" s="25" t="s">
        <v>37</v>
      </c>
      <c r="C53" s="25" t="s">
        <v>53</v>
      </c>
      <c r="D53" s="19">
        <v>2.5</v>
      </c>
    </row>
    <row r="54" spans="1:11" ht="98.25" customHeight="1" thickBot="1" x14ac:dyDescent="0.25">
      <c r="A54" s="31" t="s">
        <v>49</v>
      </c>
      <c r="B54" s="25" t="s">
        <v>37</v>
      </c>
      <c r="C54" s="25" t="s">
        <v>54</v>
      </c>
      <c r="D54" s="19">
        <v>91.2</v>
      </c>
    </row>
    <row r="55" spans="1:11" ht="63.75" customHeight="1" thickBot="1" x14ac:dyDescent="0.25">
      <c r="A55" s="37" t="s">
        <v>55</v>
      </c>
      <c r="B55" s="35" t="s">
        <v>37</v>
      </c>
      <c r="C55" s="25" t="s">
        <v>56</v>
      </c>
      <c r="D55" s="19">
        <v>0.3</v>
      </c>
    </row>
    <row r="56" spans="1:11" ht="93.75" customHeight="1" thickBot="1" x14ac:dyDescent="0.25">
      <c r="A56" s="75" t="s">
        <v>184</v>
      </c>
      <c r="B56" s="51" t="s">
        <v>37</v>
      </c>
      <c r="C56" s="25" t="s">
        <v>174</v>
      </c>
      <c r="D56" s="19">
        <v>11.8</v>
      </c>
    </row>
    <row r="57" spans="1:11" ht="96.75" customHeight="1" thickBot="1" x14ac:dyDescent="0.25">
      <c r="A57" s="75" t="s">
        <v>185</v>
      </c>
      <c r="B57" s="51" t="s">
        <v>37</v>
      </c>
      <c r="C57" s="25" t="s">
        <v>175</v>
      </c>
      <c r="D57" s="19">
        <v>1.2</v>
      </c>
    </row>
    <row r="58" spans="1:11" ht="33.75" customHeight="1" thickBot="1" x14ac:dyDescent="0.25">
      <c r="A58" s="37" t="s">
        <v>186</v>
      </c>
      <c r="B58" s="51" t="s">
        <v>37</v>
      </c>
      <c r="C58" s="25" t="s">
        <v>181</v>
      </c>
      <c r="D58" s="19">
        <v>33.9</v>
      </c>
    </row>
    <row r="59" spans="1:11" ht="19.5" thickBot="1" x14ac:dyDescent="0.35">
      <c r="A59" s="76" t="s">
        <v>57</v>
      </c>
      <c r="B59" s="60" t="s">
        <v>58</v>
      </c>
      <c r="C59" s="25"/>
      <c r="D59" s="59">
        <f>D60+D61+D62+D63+D64+D65+D66+D67+D68+D69+D70+D71+D72+D73+D74+D75+D76+D77+D78+D79+D80+D81+D82+D83</f>
        <v>107107.3</v>
      </c>
    </row>
    <row r="60" spans="1:11" ht="162.75" customHeight="1" thickBot="1" x14ac:dyDescent="0.25">
      <c r="A60" s="85" t="s">
        <v>59</v>
      </c>
      <c r="B60" s="51" t="s">
        <v>58</v>
      </c>
      <c r="C60" s="25" t="s">
        <v>60</v>
      </c>
      <c r="D60" s="19">
        <v>85374.8</v>
      </c>
    </row>
    <row r="61" spans="1:11" ht="175.5" customHeight="1" thickBot="1" x14ac:dyDescent="0.25">
      <c r="A61" s="30" t="s">
        <v>61</v>
      </c>
      <c r="B61" s="67">
        <v>182</v>
      </c>
      <c r="C61" s="25" t="s">
        <v>65</v>
      </c>
      <c r="D61" s="19">
        <v>3.5</v>
      </c>
    </row>
    <row r="62" spans="1:11" ht="156.75" customHeight="1" thickBot="1" x14ac:dyDescent="0.25">
      <c r="A62" s="31" t="s">
        <v>62</v>
      </c>
      <c r="B62" s="72">
        <v>182</v>
      </c>
      <c r="C62" s="28" t="s">
        <v>66</v>
      </c>
      <c r="D62" s="20">
        <v>11</v>
      </c>
    </row>
    <row r="63" spans="1:11" s="16" customFormat="1" ht="144" customHeight="1" thickBot="1" x14ac:dyDescent="0.25">
      <c r="A63" s="31" t="s">
        <v>63</v>
      </c>
      <c r="B63" s="72">
        <v>182</v>
      </c>
      <c r="C63" s="29" t="s">
        <v>67</v>
      </c>
      <c r="D63" s="21">
        <v>323.8</v>
      </c>
    </row>
    <row r="64" spans="1:11" ht="128.25" customHeight="1" thickBot="1" x14ac:dyDescent="0.25">
      <c r="A64" s="31" t="s">
        <v>64</v>
      </c>
      <c r="B64" s="72">
        <v>182</v>
      </c>
      <c r="C64" s="25" t="s">
        <v>68</v>
      </c>
      <c r="D64" s="19">
        <v>807.4</v>
      </c>
      <c r="I64" s="11"/>
    </row>
    <row r="65" spans="1:11" ht="115.5" customHeight="1" thickBot="1" x14ac:dyDescent="0.25">
      <c r="A65" s="31" t="s">
        <v>69</v>
      </c>
      <c r="B65" s="72">
        <v>182</v>
      </c>
      <c r="C65" s="25" t="s">
        <v>71</v>
      </c>
      <c r="D65" s="19">
        <v>-9</v>
      </c>
      <c r="I65" s="11"/>
    </row>
    <row r="66" spans="1:11" ht="114.75" customHeight="1" thickBot="1" x14ac:dyDescent="0.25">
      <c r="A66" s="30" t="s">
        <v>70</v>
      </c>
      <c r="B66" s="72">
        <v>182</v>
      </c>
      <c r="C66" s="25" t="s">
        <v>72</v>
      </c>
      <c r="D66" s="19">
        <v>1981</v>
      </c>
      <c r="I66" s="11"/>
    </row>
    <row r="67" spans="1:11" s="10" customFormat="1" ht="113.25" customHeight="1" thickBot="1" x14ac:dyDescent="0.25">
      <c r="A67" s="85" t="s">
        <v>73</v>
      </c>
      <c r="B67" s="41">
        <v>182</v>
      </c>
      <c r="C67" s="28" t="s">
        <v>74</v>
      </c>
      <c r="D67" s="50">
        <v>167.6</v>
      </c>
    </row>
    <row r="68" spans="1:11" s="10" customFormat="1" ht="127.5" customHeight="1" thickBot="1" x14ac:dyDescent="0.25">
      <c r="A68" s="30" t="s">
        <v>75</v>
      </c>
      <c r="B68" s="72">
        <v>182</v>
      </c>
      <c r="C68" s="25" t="s">
        <v>78</v>
      </c>
      <c r="D68" s="19">
        <v>4712.6000000000004</v>
      </c>
    </row>
    <row r="69" spans="1:11" ht="142.5" customHeight="1" thickBot="1" x14ac:dyDescent="0.25">
      <c r="A69" s="31" t="s">
        <v>76</v>
      </c>
      <c r="B69" s="72">
        <v>182</v>
      </c>
      <c r="C69" s="25" t="s">
        <v>79</v>
      </c>
      <c r="D69" s="19">
        <v>27.2</v>
      </c>
    </row>
    <row r="70" spans="1:11" ht="128.25" customHeight="1" thickBot="1" x14ac:dyDescent="0.25">
      <c r="A70" s="31" t="s">
        <v>77</v>
      </c>
      <c r="B70" s="72">
        <v>182</v>
      </c>
      <c r="C70" s="25" t="s">
        <v>80</v>
      </c>
      <c r="D70" s="19">
        <v>4894.8</v>
      </c>
    </row>
    <row r="71" spans="1:11" ht="127.5" customHeight="1" thickBot="1" x14ac:dyDescent="0.25">
      <c r="A71" s="30" t="s">
        <v>81</v>
      </c>
      <c r="B71" s="72">
        <v>182</v>
      </c>
      <c r="C71" s="25" t="s">
        <v>82</v>
      </c>
      <c r="D71" s="19">
        <v>-513</v>
      </c>
    </row>
    <row r="72" spans="1:11" ht="66.75" customHeight="1" thickBot="1" x14ac:dyDescent="0.25">
      <c r="A72" s="31" t="s">
        <v>188</v>
      </c>
      <c r="B72" s="72">
        <v>182</v>
      </c>
      <c r="C72" s="25" t="s">
        <v>190</v>
      </c>
      <c r="D72" s="19">
        <v>2655.4</v>
      </c>
    </row>
    <row r="73" spans="1:11" ht="112.5" customHeight="1" thickBot="1" x14ac:dyDescent="0.25">
      <c r="A73" s="30" t="s">
        <v>189</v>
      </c>
      <c r="B73" s="72">
        <v>182</v>
      </c>
      <c r="C73" s="25" t="s">
        <v>176</v>
      </c>
      <c r="D73" s="19">
        <v>2100.1999999999998</v>
      </c>
    </row>
    <row r="74" spans="1:11" ht="114" customHeight="1" thickBot="1" x14ac:dyDescent="0.25">
      <c r="A74" s="44" t="s">
        <v>191</v>
      </c>
      <c r="B74" s="72">
        <v>182</v>
      </c>
      <c r="C74" s="25" t="s">
        <v>177</v>
      </c>
      <c r="D74" s="19">
        <v>2</v>
      </c>
      <c r="J74" s="2"/>
    </row>
    <row r="75" spans="1:11" ht="34.5" customHeight="1" thickBot="1" x14ac:dyDescent="0.3">
      <c r="A75" s="80" t="s">
        <v>83</v>
      </c>
      <c r="B75" s="72">
        <v>182</v>
      </c>
      <c r="C75" s="25" t="s">
        <v>178</v>
      </c>
      <c r="D75" s="19">
        <v>1</v>
      </c>
    </row>
    <row r="76" spans="1:11" ht="66.75" customHeight="1" thickBot="1" x14ac:dyDescent="0.3">
      <c r="A76" s="80" t="s">
        <v>187</v>
      </c>
      <c r="B76" s="72">
        <v>182</v>
      </c>
      <c r="C76" s="25" t="s">
        <v>179</v>
      </c>
      <c r="D76" s="19">
        <v>0.5</v>
      </c>
      <c r="K76" s="88"/>
    </row>
    <row r="77" spans="1:11" ht="51.75" customHeight="1" thickBot="1" x14ac:dyDescent="0.25">
      <c r="A77" s="30" t="s">
        <v>84</v>
      </c>
      <c r="B77" s="72">
        <v>182</v>
      </c>
      <c r="C77" s="25" t="s">
        <v>89</v>
      </c>
      <c r="D77" s="19">
        <v>16.7</v>
      </c>
    </row>
    <row r="78" spans="1:11" ht="79.5" customHeight="1" thickBot="1" x14ac:dyDescent="0.25">
      <c r="A78" s="30" t="s">
        <v>85</v>
      </c>
      <c r="B78" s="72">
        <v>182</v>
      </c>
      <c r="C78" s="25" t="s">
        <v>180</v>
      </c>
      <c r="D78" s="19">
        <v>261.5</v>
      </c>
    </row>
    <row r="79" spans="1:11" ht="98.25" customHeight="1" thickBot="1" x14ac:dyDescent="0.25">
      <c r="A79" s="30" t="s">
        <v>86</v>
      </c>
      <c r="B79" s="72">
        <v>182</v>
      </c>
      <c r="C79" s="25" t="s">
        <v>90</v>
      </c>
      <c r="D79" s="19">
        <v>1558.1</v>
      </c>
    </row>
    <row r="80" spans="1:11" ht="83.25" customHeight="1" thickBot="1" x14ac:dyDescent="0.25">
      <c r="A80" s="31" t="s">
        <v>87</v>
      </c>
      <c r="B80" s="72">
        <v>182</v>
      </c>
      <c r="C80" s="25" t="s">
        <v>91</v>
      </c>
      <c r="D80" s="19">
        <v>428.7</v>
      </c>
    </row>
    <row r="81" spans="1:10" ht="79.5" customHeight="1" thickBot="1" x14ac:dyDescent="0.25">
      <c r="A81" s="31" t="s">
        <v>88</v>
      </c>
      <c r="B81" s="72">
        <v>182</v>
      </c>
      <c r="C81" s="35" t="s">
        <v>92</v>
      </c>
      <c r="D81" s="36">
        <v>754.7</v>
      </c>
    </row>
    <row r="82" spans="1:10" ht="47.25" customHeight="1" thickBot="1" x14ac:dyDescent="0.25">
      <c r="A82" s="30" t="s">
        <v>93</v>
      </c>
      <c r="B82" s="72">
        <v>182</v>
      </c>
      <c r="C82" s="62" t="s">
        <v>94</v>
      </c>
      <c r="D82" s="50">
        <v>1514.6</v>
      </c>
    </row>
    <row r="83" spans="1:10" ht="48.75" customHeight="1" thickBot="1" x14ac:dyDescent="0.25">
      <c r="A83" s="31" t="s">
        <v>93</v>
      </c>
      <c r="B83" s="72">
        <v>182</v>
      </c>
      <c r="C83" s="62" t="s">
        <v>95</v>
      </c>
      <c r="D83" s="50">
        <v>32.200000000000003</v>
      </c>
    </row>
    <row r="84" spans="1:10" ht="24" customHeight="1" thickBot="1" x14ac:dyDescent="0.3">
      <c r="A84" s="65" t="s">
        <v>96</v>
      </c>
      <c r="B84" s="49"/>
      <c r="C84" s="63"/>
      <c r="D84" s="64">
        <f>D85+D88</f>
        <v>517615.19999999995</v>
      </c>
    </row>
    <row r="85" spans="1:10" ht="38.25" thickBot="1" x14ac:dyDescent="0.35">
      <c r="A85" s="66" t="s">
        <v>36</v>
      </c>
      <c r="B85" s="79">
        <v>148</v>
      </c>
      <c r="C85" s="78"/>
      <c r="D85" s="71">
        <f>D86+D87</f>
        <v>2874.1</v>
      </c>
    </row>
    <row r="86" spans="1:10" ht="48" thickBot="1" x14ac:dyDescent="0.25">
      <c r="A86" s="15" t="s">
        <v>101</v>
      </c>
      <c r="B86" s="67">
        <v>148</v>
      </c>
      <c r="C86" s="68" t="s">
        <v>121</v>
      </c>
      <c r="D86" s="77">
        <v>579</v>
      </c>
      <c r="E86" s="2"/>
      <c r="F86" s="2"/>
      <c r="G86" s="2"/>
      <c r="H86" s="2"/>
      <c r="I86" s="2"/>
      <c r="J86" s="2"/>
    </row>
    <row r="87" spans="1:10" ht="48" thickBot="1" x14ac:dyDescent="0.25">
      <c r="A87" s="15" t="s">
        <v>102</v>
      </c>
      <c r="B87" s="67">
        <v>148</v>
      </c>
      <c r="C87" s="68" t="s">
        <v>122</v>
      </c>
      <c r="D87" s="77">
        <v>2295.1</v>
      </c>
      <c r="E87" s="2"/>
      <c r="F87" s="2"/>
      <c r="G87" s="2"/>
      <c r="H87" s="2"/>
      <c r="I87" s="2"/>
      <c r="J87" s="2"/>
    </row>
    <row r="88" spans="1:10" ht="38.25" thickBot="1" x14ac:dyDescent="0.35">
      <c r="A88" s="61" t="s">
        <v>100</v>
      </c>
      <c r="B88" s="69">
        <v>915</v>
      </c>
      <c r="C88" s="70"/>
      <c r="D88" s="71">
        <f>D89+D93+D103+D111</f>
        <v>514741.1</v>
      </c>
    </row>
    <row r="89" spans="1:10" ht="32.25" thickBot="1" x14ac:dyDescent="0.25">
      <c r="A89" s="24" t="s">
        <v>103</v>
      </c>
      <c r="B89" s="72">
        <v>915</v>
      </c>
      <c r="C89" s="40" t="s">
        <v>123</v>
      </c>
      <c r="D89" s="19">
        <f>D90+D91+D92</f>
        <v>155150.79999999999</v>
      </c>
    </row>
    <row r="90" spans="1:10" ht="48" thickBot="1" x14ac:dyDescent="0.25">
      <c r="A90" s="24" t="s">
        <v>104</v>
      </c>
      <c r="B90" s="72">
        <v>915</v>
      </c>
      <c r="C90" s="40" t="s">
        <v>124</v>
      </c>
      <c r="D90" s="19">
        <v>51911.199999999997</v>
      </c>
    </row>
    <row r="91" spans="1:10" ht="32.25" thickBot="1" x14ac:dyDescent="0.25">
      <c r="A91" s="24" t="s">
        <v>105</v>
      </c>
      <c r="B91" s="72">
        <v>915</v>
      </c>
      <c r="C91" s="40" t="s">
        <v>125</v>
      </c>
      <c r="D91" s="19">
        <v>44796.5</v>
      </c>
    </row>
    <row r="92" spans="1:10" ht="63.75" thickBot="1" x14ac:dyDescent="0.25">
      <c r="A92" s="24" t="s">
        <v>106</v>
      </c>
      <c r="B92" s="72">
        <v>915</v>
      </c>
      <c r="C92" s="40" t="s">
        <v>126</v>
      </c>
      <c r="D92" s="19">
        <v>58443.1</v>
      </c>
    </row>
    <row r="93" spans="1:10" ht="32.25" thickBot="1" x14ac:dyDescent="0.25">
      <c r="A93" s="24" t="s">
        <v>107</v>
      </c>
      <c r="B93" s="72">
        <v>915</v>
      </c>
      <c r="C93" s="40" t="s">
        <v>127</v>
      </c>
      <c r="D93" s="19">
        <f>D94+D95+D96+D97+D98+D99+D100+D101+D102</f>
        <v>261896.2</v>
      </c>
    </row>
    <row r="94" spans="1:10" ht="48" thickBot="1" x14ac:dyDescent="0.25">
      <c r="A94" s="24" t="s">
        <v>148</v>
      </c>
      <c r="B94" s="72">
        <v>915</v>
      </c>
      <c r="C94" s="47" t="s">
        <v>147</v>
      </c>
      <c r="D94" s="19">
        <v>92138.1</v>
      </c>
    </row>
    <row r="95" spans="1:10" ht="120" customHeight="1" thickBot="1" x14ac:dyDescent="0.25">
      <c r="A95" s="24" t="s">
        <v>149</v>
      </c>
      <c r="B95" s="72">
        <v>915</v>
      </c>
      <c r="C95" s="40" t="s">
        <v>128</v>
      </c>
      <c r="D95" s="19">
        <v>1413.6</v>
      </c>
    </row>
    <row r="96" spans="1:10" ht="100.5" customHeight="1" thickBot="1" x14ac:dyDescent="0.25">
      <c r="A96" s="15" t="s">
        <v>108</v>
      </c>
      <c r="B96" s="72">
        <v>915</v>
      </c>
      <c r="C96" s="41" t="s">
        <v>129</v>
      </c>
      <c r="D96" s="20">
        <v>1406.4</v>
      </c>
    </row>
    <row r="97" spans="1:4" ht="111" customHeight="1" thickBot="1" x14ac:dyDescent="0.25">
      <c r="A97" s="86" t="s">
        <v>150</v>
      </c>
      <c r="B97" s="72">
        <v>915</v>
      </c>
      <c r="C97" s="81" t="s">
        <v>130</v>
      </c>
      <c r="D97" s="42">
        <v>1158.5</v>
      </c>
    </row>
    <row r="98" spans="1:4" ht="79.5" thickBot="1" x14ac:dyDescent="0.25">
      <c r="A98" s="24" t="s">
        <v>109</v>
      </c>
      <c r="B98" s="72">
        <v>915</v>
      </c>
      <c r="C98" s="40" t="s">
        <v>131</v>
      </c>
      <c r="D98" s="42">
        <v>1671.7</v>
      </c>
    </row>
    <row r="99" spans="1:4" ht="48" thickBot="1" x14ac:dyDescent="0.25">
      <c r="A99" s="24" t="s">
        <v>110</v>
      </c>
      <c r="B99" s="72">
        <v>915</v>
      </c>
      <c r="C99" s="40" t="s">
        <v>132</v>
      </c>
      <c r="D99" s="42">
        <v>447.7</v>
      </c>
    </row>
    <row r="100" spans="1:4" ht="48" thickBot="1" x14ac:dyDescent="0.25">
      <c r="A100" s="24" t="s">
        <v>111</v>
      </c>
      <c r="B100" s="72">
        <v>915</v>
      </c>
      <c r="C100" s="40" t="s">
        <v>133</v>
      </c>
      <c r="D100" s="42">
        <v>1111.5</v>
      </c>
    </row>
    <row r="101" spans="1:4" ht="36" customHeight="1" thickBot="1" x14ac:dyDescent="0.25">
      <c r="A101" s="24" t="s">
        <v>112</v>
      </c>
      <c r="B101" s="72">
        <v>915</v>
      </c>
      <c r="C101" s="40" t="s">
        <v>134</v>
      </c>
      <c r="D101" s="19">
        <v>4348.7</v>
      </c>
    </row>
    <row r="102" spans="1:4" ht="16.5" thickBot="1" x14ac:dyDescent="0.25">
      <c r="A102" s="15" t="s">
        <v>113</v>
      </c>
      <c r="B102" s="33">
        <v>915</v>
      </c>
      <c r="C102" s="41" t="s">
        <v>135</v>
      </c>
      <c r="D102" s="43">
        <v>158200</v>
      </c>
    </row>
    <row r="103" spans="1:4" ht="32.25" thickBot="1" x14ac:dyDescent="0.25">
      <c r="A103" s="24" t="s">
        <v>114</v>
      </c>
      <c r="B103" s="72">
        <v>915</v>
      </c>
      <c r="C103" s="40" t="s">
        <v>136</v>
      </c>
      <c r="D103" s="19">
        <f>D104+D105+D106+D107+D108+D109+D110</f>
        <v>97366.599999999977</v>
      </c>
    </row>
    <row r="104" spans="1:4" ht="48" thickBot="1" x14ac:dyDescent="0.25">
      <c r="A104" s="24" t="s">
        <v>115</v>
      </c>
      <c r="B104" s="72">
        <v>915</v>
      </c>
      <c r="C104" s="40" t="s">
        <v>137</v>
      </c>
      <c r="D104" s="19">
        <v>86494.2</v>
      </c>
    </row>
    <row r="105" spans="1:4" ht="63.75" thickBot="1" x14ac:dyDescent="0.25">
      <c r="A105" s="24" t="s">
        <v>116</v>
      </c>
      <c r="B105" s="72">
        <v>915</v>
      </c>
      <c r="C105" s="40" t="s">
        <v>138</v>
      </c>
      <c r="D105" s="19">
        <v>400.9</v>
      </c>
    </row>
    <row r="106" spans="1:4" ht="79.5" thickBot="1" x14ac:dyDescent="0.25">
      <c r="A106" s="24" t="s">
        <v>117</v>
      </c>
      <c r="B106" s="72">
        <v>915</v>
      </c>
      <c r="C106" s="40" t="s">
        <v>139</v>
      </c>
      <c r="D106" s="19">
        <v>1.7</v>
      </c>
    </row>
    <row r="107" spans="1:4" ht="79.5" thickBot="1" x14ac:dyDescent="0.25">
      <c r="A107" s="24" t="s">
        <v>118</v>
      </c>
      <c r="B107" s="72">
        <v>915</v>
      </c>
      <c r="C107" s="40" t="s">
        <v>140</v>
      </c>
      <c r="D107" s="19">
        <v>469.7</v>
      </c>
    </row>
    <row r="108" spans="1:4" ht="142.5" thickBot="1" x14ac:dyDescent="0.25">
      <c r="A108" s="24" t="s">
        <v>151</v>
      </c>
      <c r="B108" s="72">
        <v>915</v>
      </c>
      <c r="C108" s="40" t="s">
        <v>141</v>
      </c>
      <c r="D108" s="19">
        <v>8409.2000000000007</v>
      </c>
    </row>
    <row r="109" spans="1:4" ht="32.25" thickBot="1" x14ac:dyDescent="0.25">
      <c r="A109" s="87" t="s">
        <v>119</v>
      </c>
      <c r="B109" s="41">
        <v>915</v>
      </c>
      <c r="C109" s="41" t="s">
        <v>142</v>
      </c>
      <c r="D109" s="19">
        <v>1411.2</v>
      </c>
    </row>
    <row r="110" spans="1:4" ht="16.5" thickBot="1" x14ac:dyDescent="0.25">
      <c r="A110" s="15" t="s">
        <v>152</v>
      </c>
      <c r="B110" s="33">
        <v>915</v>
      </c>
      <c r="C110" s="52" t="s">
        <v>153</v>
      </c>
      <c r="D110" s="50">
        <v>179.7</v>
      </c>
    </row>
    <row r="111" spans="1:4" ht="16.5" thickBot="1" x14ac:dyDescent="0.25">
      <c r="A111" s="15" t="s">
        <v>154</v>
      </c>
      <c r="B111" s="33">
        <v>915</v>
      </c>
      <c r="C111" s="51" t="s">
        <v>157</v>
      </c>
      <c r="D111" s="20">
        <f>D112+D113</f>
        <v>327.5</v>
      </c>
    </row>
    <row r="112" spans="1:4" ht="30.75" customHeight="1" thickBot="1" x14ac:dyDescent="0.25">
      <c r="A112" s="15" t="s">
        <v>155</v>
      </c>
      <c r="B112" s="73">
        <v>915</v>
      </c>
      <c r="C112" s="51" t="s">
        <v>156</v>
      </c>
      <c r="D112" s="50">
        <v>52.1</v>
      </c>
    </row>
    <row r="113" spans="1:4" ht="32.25" thickBot="1" x14ac:dyDescent="0.25">
      <c r="A113" s="15" t="s">
        <v>120</v>
      </c>
      <c r="B113" s="41">
        <v>915</v>
      </c>
      <c r="C113" s="41" t="s">
        <v>143</v>
      </c>
      <c r="D113" s="50">
        <v>275.39999999999998</v>
      </c>
    </row>
    <row r="114" spans="1:4" ht="15.75" x14ac:dyDescent="0.25">
      <c r="D114" s="39"/>
    </row>
  </sheetData>
  <sheetProtection selectLockedCells="1" selectUnlockedCells="1"/>
  <mergeCells count="5">
    <mergeCell ref="A9:A12"/>
    <mergeCell ref="D9:D12"/>
    <mergeCell ref="B9:B12"/>
    <mergeCell ref="C9:C12"/>
    <mergeCell ref="A7:D7"/>
  </mergeCells>
  <phoneticPr fontId="4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2025-03-21T05:42:43Z</cp:lastPrinted>
  <dcterms:created xsi:type="dcterms:W3CDTF">2020-12-23T11:18:27Z</dcterms:created>
  <dcterms:modified xsi:type="dcterms:W3CDTF">2025-03-21T05:42:51Z</dcterms:modified>
</cp:coreProperties>
</file>