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65" windowWidth="15120" windowHeight="795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M352" i="1" l="1"/>
  <c r="L352" i="1"/>
  <c r="G352" i="1"/>
  <c r="G401" i="1"/>
  <c r="G400" i="1" s="1"/>
  <c r="M400" i="1" l="1"/>
  <c r="L400" i="1"/>
  <c r="G359" i="1" l="1"/>
  <c r="H319" i="1"/>
  <c r="I319" i="1"/>
  <c r="J319" i="1"/>
  <c r="K319" i="1"/>
  <c r="L319" i="1"/>
  <c r="M319" i="1"/>
  <c r="G319" i="1"/>
  <c r="G124" i="1" l="1"/>
  <c r="H44" i="1" l="1"/>
  <c r="I44" i="1"/>
  <c r="J44" i="1"/>
  <c r="K44" i="1"/>
  <c r="L44" i="1"/>
  <c r="G44" i="1"/>
  <c r="H323" i="1"/>
  <c r="H322" i="1" s="1"/>
  <c r="I323" i="1"/>
  <c r="I322" i="1" s="1"/>
  <c r="J323" i="1"/>
  <c r="J322" i="1" s="1"/>
  <c r="K323" i="1"/>
  <c r="K322" i="1" s="1"/>
  <c r="L323" i="1"/>
  <c r="L322" i="1" s="1"/>
  <c r="M323" i="1"/>
  <c r="M322" i="1" s="1"/>
  <c r="G323" i="1"/>
  <c r="G322" i="1" s="1"/>
  <c r="G258" i="1" l="1"/>
  <c r="M226" i="1" l="1"/>
  <c r="M225" i="1" s="1"/>
  <c r="L226" i="1"/>
  <c r="L225" i="1" s="1"/>
  <c r="G226" i="1"/>
  <c r="G225" i="1" s="1"/>
  <c r="G316" i="1"/>
  <c r="M330" i="1"/>
  <c r="M329" i="1" s="1"/>
  <c r="L330" i="1"/>
  <c r="L329" i="1" s="1"/>
  <c r="G330" i="1"/>
  <c r="G329" i="1" s="1"/>
  <c r="G315" i="1" l="1"/>
  <c r="H374" i="1"/>
  <c r="H373" i="1" s="1"/>
  <c r="I374" i="1"/>
  <c r="I373" i="1" s="1"/>
  <c r="J374" i="1"/>
  <c r="K374" i="1"/>
  <c r="K373" i="1" s="1"/>
  <c r="L374" i="1"/>
  <c r="L373" i="1" s="1"/>
  <c r="M374" i="1"/>
  <c r="M373" i="1" s="1"/>
  <c r="J373" i="1"/>
  <c r="G374" i="1"/>
  <c r="G373" i="1" s="1"/>
  <c r="H359" i="1"/>
  <c r="H358" i="1" s="1"/>
  <c r="I359" i="1"/>
  <c r="I358" i="1" s="1"/>
  <c r="J359" i="1"/>
  <c r="J358" i="1" s="1"/>
  <c r="K359" i="1"/>
  <c r="K358" i="1" s="1"/>
  <c r="L359" i="1"/>
  <c r="L358" i="1" s="1"/>
  <c r="M359" i="1"/>
  <c r="M358" i="1" s="1"/>
  <c r="G358" i="1"/>
  <c r="M356" i="1"/>
  <c r="M355" i="1" s="1"/>
  <c r="L356" i="1"/>
  <c r="L355" i="1" s="1"/>
  <c r="G356" i="1"/>
  <c r="G355" i="1" s="1"/>
  <c r="G267" i="1"/>
  <c r="G379" i="1"/>
  <c r="G99" i="1" l="1"/>
  <c r="G98" i="1" s="1"/>
  <c r="L99" i="1"/>
  <c r="L98" i="1" s="1"/>
  <c r="M99" i="1"/>
  <c r="M98" i="1" s="1"/>
  <c r="G211" i="1" l="1"/>
  <c r="H60" i="1"/>
  <c r="H59" i="1" s="1"/>
  <c r="I60" i="1"/>
  <c r="I59" i="1" s="1"/>
  <c r="J60" i="1"/>
  <c r="J59" i="1" s="1"/>
  <c r="K60" i="1"/>
  <c r="K59" i="1" s="1"/>
  <c r="L60" i="1"/>
  <c r="L59" i="1" s="1"/>
  <c r="M60" i="1"/>
  <c r="M59" i="1" s="1"/>
  <c r="G60" i="1"/>
  <c r="G59" i="1" s="1"/>
  <c r="H53" i="1"/>
  <c r="H52" i="1" s="1"/>
  <c r="I53" i="1"/>
  <c r="I52" i="1" s="1"/>
  <c r="J53" i="1"/>
  <c r="J52" i="1" s="1"/>
  <c r="K53" i="1"/>
  <c r="K52" i="1" s="1"/>
  <c r="L53" i="1"/>
  <c r="L52" i="1" s="1"/>
  <c r="M53" i="1"/>
  <c r="M52" i="1" s="1"/>
  <c r="G53" i="1"/>
  <c r="G52" i="1" s="1"/>
  <c r="H395" i="1"/>
  <c r="I395" i="1"/>
  <c r="J395" i="1"/>
  <c r="K395" i="1"/>
  <c r="L395" i="1"/>
  <c r="M395" i="1"/>
  <c r="G395" i="1"/>
  <c r="H235" i="1" l="1"/>
  <c r="I235" i="1"/>
  <c r="J235" i="1"/>
  <c r="K235" i="1"/>
  <c r="L235" i="1"/>
  <c r="M235" i="1"/>
  <c r="G235" i="1"/>
  <c r="M188" i="1" l="1"/>
  <c r="M187" i="1" s="1"/>
  <c r="L188" i="1"/>
  <c r="L187" i="1" s="1"/>
  <c r="G188" i="1"/>
  <c r="G187" i="1" s="1"/>
  <c r="M408" i="1" l="1"/>
  <c r="M407" i="1" s="1"/>
  <c r="L408" i="1"/>
  <c r="L407" i="1" s="1"/>
  <c r="G408" i="1"/>
  <c r="G407" i="1" s="1"/>
  <c r="H112" i="1" l="1"/>
  <c r="I112" i="1"/>
  <c r="J112" i="1"/>
  <c r="K112" i="1"/>
  <c r="L112" i="1"/>
  <c r="M112" i="1"/>
  <c r="H109" i="1"/>
  <c r="I109" i="1"/>
  <c r="J109" i="1"/>
  <c r="K109" i="1"/>
  <c r="L109" i="1"/>
  <c r="M109" i="1"/>
  <c r="H116" i="1"/>
  <c r="I116" i="1"/>
  <c r="J116" i="1"/>
  <c r="K116" i="1"/>
  <c r="L116" i="1"/>
  <c r="M116" i="1"/>
  <c r="H114" i="1"/>
  <c r="I114" i="1"/>
  <c r="J114" i="1"/>
  <c r="K114" i="1"/>
  <c r="L114" i="1"/>
  <c r="M114" i="1"/>
  <c r="H231" i="1"/>
  <c r="H230" i="1" s="1"/>
  <c r="I231" i="1"/>
  <c r="I230" i="1" s="1"/>
  <c r="J231" i="1"/>
  <c r="K231" i="1"/>
  <c r="L231" i="1"/>
  <c r="L230" i="1" s="1"/>
  <c r="M231" i="1"/>
  <c r="M230" i="1" s="1"/>
  <c r="J230" i="1"/>
  <c r="K230" i="1"/>
  <c r="H213" i="1"/>
  <c r="I213" i="1"/>
  <c r="J213" i="1"/>
  <c r="K213" i="1"/>
  <c r="L213" i="1"/>
  <c r="M213" i="1"/>
  <c r="H211" i="1"/>
  <c r="H210" i="1" s="1"/>
  <c r="I211" i="1"/>
  <c r="I210" i="1" s="1"/>
  <c r="J211" i="1"/>
  <c r="K211" i="1"/>
  <c r="L211" i="1"/>
  <c r="M211" i="1"/>
  <c r="H191" i="1"/>
  <c r="H186" i="1" s="1"/>
  <c r="I191" i="1"/>
  <c r="I186" i="1" s="1"/>
  <c r="J191" i="1"/>
  <c r="J186" i="1" s="1"/>
  <c r="K191" i="1"/>
  <c r="K186" i="1" s="1"/>
  <c r="L191" i="1"/>
  <c r="L186" i="1" s="1"/>
  <c r="M191" i="1"/>
  <c r="M186" i="1" s="1"/>
  <c r="H162" i="1"/>
  <c r="I162" i="1"/>
  <c r="J162" i="1"/>
  <c r="K162" i="1"/>
  <c r="L162" i="1"/>
  <c r="M162" i="1"/>
  <c r="H158" i="1"/>
  <c r="I158" i="1"/>
  <c r="J158" i="1"/>
  <c r="K158" i="1"/>
  <c r="L158" i="1"/>
  <c r="M158" i="1"/>
  <c r="H128" i="1"/>
  <c r="I128" i="1"/>
  <c r="J128" i="1"/>
  <c r="K128" i="1"/>
  <c r="L128" i="1"/>
  <c r="M128" i="1"/>
  <c r="H124" i="1"/>
  <c r="I124" i="1"/>
  <c r="J124" i="1"/>
  <c r="K124" i="1"/>
  <c r="L124" i="1"/>
  <c r="M124" i="1"/>
  <c r="H122" i="1"/>
  <c r="I122" i="1"/>
  <c r="J122" i="1"/>
  <c r="K122" i="1"/>
  <c r="L122" i="1"/>
  <c r="M122" i="1"/>
  <c r="H77" i="1"/>
  <c r="H76" i="1" s="1"/>
  <c r="I77" i="1"/>
  <c r="I76" i="1" s="1"/>
  <c r="J77" i="1"/>
  <c r="J76" i="1" s="1"/>
  <c r="K77" i="1"/>
  <c r="K76" i="1" s="1"/>
  <c r="L77" i="1"/>
  <c r="L76" i="1" s="1"/>
  <c r="M77" i="1"/>
  <c r="M76" i="1" s="1"/>
  <c r="H74" i="1"/>
  <c r="I74" i="1"/>
  <c r="J74" i="1"/>
  <c r="K74" i="1"/>
  <c r="L74" i="1"/>
  <c r="M74" i="1"/>
  <c r="H71" i="1"/>
  <c r="I71" i="1"/>
  <c r="J71" i="1"/>
  <c r="K71" i="1"/>
  <c r="L71" i="1"/>
  <c r="M71" i="1"/>
  <c r="H67" i="1"/>
  <c r="I67" i="1"/>
  <c r="J67" i="1"/>
  <c r="K67" i="1"/>
  <c r="L67" i="1"/>
  <c r="M67" i="1"/>
  <c r="H64" i="1"/>
  <c r="I64" i="1"/>
  <c r="J64" i="1"/>
  <c r="K64" i="1"/>
  <c r="L64" i="1"/>
  <c r="M64" i="1"/>
  <c r="H57" i="1"/>
  <c r="I57" i="1"/>
  <c r="J57" i="1"/>
  <c r="K57" i="1"/>
  <c r="L57" i="1"/>
  <c r="M57" i="1"/>
  <c r="H50" i="1"/>
  <c r="I50" i="1"/>
  <c r="J50" i="1"/>
  <c r="K50" i="1"/>
  <c r="L50" i="1"/>
  <c r="M50" i="1"/>
  <c r="H47" i="1"/>
  <c r="I47" i="1"/>
  <c r="J47" i="1"/>
  <c r="K47" i="1"/>
  <c r="L47" i="1"/>
  <c r="M47" i="1"/>
  <c r="M44" i="1"/>
  <c r="H41" i="1"/>
  <c r="H40" i="1" s="1"/>
  <c r="I41" i="1"/>
  <c r="I40" i="1" s="1"/>
  <c r="J41" i="1"/>
  <c r="J40" i="1" s="1"/>
  <c r="K41" i="1"/>
  <c r="K40" i="1" s="1"/>
  <c r="L41" i="1"/>
  <c r="M41" i="1"/>
  <c r="H38" i="1"/>
  <c r="I38" i="1"/>
  <c r="J38" i="1"/>
  <c r="K38" i="1"/>
  <c r="L38" i="1"/>
  <c r="M38" i="1"/>
  <c r="H36" i="1"/>
  <c r="I36" i="1"/>
  <c r="J36" i="1"/>
  <c r="K36" i="1"/>
  <c r="L36" i="1"/>
  <c r="M36" i="1"/>
  <c r="H34" i="1"/>
  <c r="I34" i="1"/>
  <c r="J34" i="1"/>
  <c r="J33" i="1" s="1"/>
  <c r="K34" i="1"/>
  <c r="L34" i="1"/>
  <c r="M34" i="1"/>
  <c r="H31" i="1"/>
  <c r="I31" i="1"/>
  <c r="J31" i="1"/>
  <c r="K31" i="1"/>
  <c r="L31" i="1"/>
  <c r="M31" i="1"/>
  <c r="H29" i="1"/>
  <c r="I29" i="1"/>
  <c r="J29" i="1"/>
  <c r="K29" i="1"/>
  <c r="L29" i="1"/>
  <c r="M29" i="1"/>
  <c r="H27" i="1"/>
  <c r="I27" i="1"/>
  <c r="J27" i="1"/>
  <c r="K27" i="1"/>
  <c r="L27" i="1"/>
  <c r="M27" i="1"/>
  <c r="H21" i="1"/>
  <c r="I21" i="1"/>
  <c r="J21" i="1"/>
  <c r="K21" i="1"/>
  <c r="L21" i="1"/>
  <c r="M21" i="1"/>
  <c r="H391" i="1"/>
  <c r="H390" i="1" s="1"/>
  <c r="I391" i="1"/>
  <c r="I390" i="1" s="1"/>
  <c r="J391" i="1"/>
  <c r="J390" i="1" s="1"/>
  <c r="K391" i="1"/>
  <c r="K390" i="1" s="1"/>
  <c r="L391" i="1"/>
  <c r="L390" i="1" s="1"/>
  <c r="M391" i="1"/>
  <c r="M390" i="1" s="1"/>
  <c r="H384" i="1"/>
  <c r="I384" i="1"/>
  <c r="J384" i="1"/>
  <c r="K384" i="1"/>
  <c r="L384" i="1"/>
  <c r="M384" i="1"/>
  <c r="H379" i="1"/>
  <c r="I379" i="1"/>
  <c r="J379" i="1"/>
  <c r="K379" i="1"/>
  <c r="L379" i="1"/>
  <c r="M379" i="1"/>
  <c r="H258" i="1"/>
  <c r="I258" i="1"/>
  <c r="J258" i="1"/>
  <c r="K258" i="1"/>
  <c r="L258" i="1"/>
  <c r="M258" i="1"/>
  <c r="G158" i="1"/>
  <c r="H418" i="1"/>
  <c r="H417" i="1" s="1"/>
  <c r="I418" i="1"/>
  <c r="I417" i="1" s="1"/>
  <c r="J418" i="1"/>
  <c r="J417" i="1" s="1"/>
  <c r="K418" i="1"/>
  <c r="K417" i="1" s="1"/>
  <c r="L418" i="1"/>
  <c r="L417" i="1" s="1"/>
  <c r="M418" i="1"/>
  <c r="M417" i="1" s="1"/>
  <c r="G418" i="1"/>
  <c r="G417" i="1" s="1"/>
  <c r="H415" i="1"/>
  <c r="H414" i="1" s="1"/>
  <c r="I415" i="1"/>
  <c r="I414" i="1" s="1"/>
  <c r="J415" i="1"/>
  <c r="J414" i="1" s="1"/>
  <c r="K415" i="1"/>
  <c r="K414" i="1" s="1"/>
  <c r="L415" i="1"/>
  <c r="L414" i="1" s="1"/>
  <c r="M415" i="1"/>
  <c r="M414" i="1" s="1"/>
  <c r="G415" i="1"/>
  <c r="G414" i="1" s="1"/>
  <c r="H412" i="1"/>
  <c r="H411" i="1" s="1"/>
  <c r="I412" i="1"/>
  <c r="I411" i="1" s="1"/>
  <c r="J412" i="1"/>
  <c r="J411" i="1" s="1"/>
  <c r="K412" i="1"/>
  <c r="K411" i="1" s="1"/>
  <c r="L412" i="1"/>
  <c r="L411" i="1" s="1"/>
  <c r="M412" i="1"/>
  <c r="M411" i="1" s="1"/>
  <c r="G412" i="1"/>
  <c r="G411" i="1" s="1"/>
  <c r="H424" i="1"/>
  <c r="I424" i="1"/>
  <c r="J424" i="1"/>
  <c r="K424" i="1"/>
  <c r="L424" i="1"/>
  <c r="M424" i="1"/>
  <c r="G424" i="1"/>
  <c r="H421" i="1"/>
  <c r="I421" i="1"/>
  <c r="J421" i="1"/>
  <c r="K421" i="1"/>
  <c r="L421" i="1"/>
  <c r="M421" i="1"/>
  <c r="G421" i="1"/>
  <c r="H407" i="1"/>
  <c r="H406" i="1" s="1"/>
  <c r="I407" i="1"/>
  <c r="I406" i="1" s="1"/>
  <c r="J407" i="1"/>
  <c r="J406" i="1" s="1"/>
  <c r="K407" i="1"/>
  <c r="K406" i="1" s="1"/>
  <c r="L406" i="1"/>
  <c r="M406" i="1"/>
  <c r="G406" i="1"/>
  <c r="G391" i="1"/>
  <c r="G390" i="1" s="1"/>
  <c r="H388" i="1"/>
  <c r="H387" i="1" s="1"/>
  <c r="I388" i="1"/>
  <c r="I387" i="1" s="1"/>
  <c r="J388" i="1"/>
  <c r="J387" i="1" s="1"/>
  <c r="K388" i="1"/>
  <c r="K387" i="1" s="1"/>
  <c r="L388" i="1"/>
  <c r="L387" i="1" s="1"/>
  <c r="M388" i="1"/>
  <c r="M387" i="1" s="1"/>
  <c r="G388" i="1"/>
  <c r="G387" i="1" s="1"/>
  <c r="H397" i="1"/>
  <c r="H394" i="1" s="1"/>
  <c r="I397" i="1"/>
  <c r="I394" i="1" s="1"/>
  <c r="J397" i="1"/>
  <c r="J394" i="1" s="1"/>
  <c r="K397" i="1"/>
  <c r="K394" i="1" s="1"/>
  <c r="L397" i="1"/>
  <c r="L394" i="1" s="1"/>
  <c r="M397" i="1"/>
  <c r="M394" i="1" s="1"/>
  <c r="G397" i="1"/>
  <c r="G394" i="1" s="1"/>
  <c r="H400" i="1"/>
  <c r="H399" i="1" s="1"/>
  <c r="I400" i="1"/>
  <c r="I399" i="1" s="1"/>
  <c r="J400" i="1"/>
  <c r="J399" i="1" s="1"/>
  <c r="K400" i="1"/>
  <c r="K399" i="1" s="1"/>
  <c r="L399" i="1"/>
  <c r="M399" i="1"/>
  <c r="G399" i="1"/>
  <c r="G384" i="1"/>
  <c r="M33" i="1" l="1"/>
  <c r="I33" i="1"/>
  <c r="K210" i="1"/>
  <c r="J378" i="1"/>
  <c r="J377" i="1" s="1"/>
  <c r="J210" i="1"/>
  <c r="H33" i="1"/>
  <c r="M210" i="1"/>
  <c r="I63" i="1"/>
  <c r="H63" i="1"/>
  <c r="J157" i="1"/>
  <c r="J156" i="1" s="1"/>
  <c r="K63" i="1"/>
  <c r="M63" i="1"/>
  <c r="K157" i="1"/>
  <c r="K156" i="1" s="1"/>
  <c r="K26" i="1"/>
  <c r="J63" i="1"/>
  <c r="L63" i="1"/>
  <c r="M43" i="1"/>
  <c r="I43" i="1"/>
  <c r="M70" i="1"/>
  <c r="I70" i="1"/>
  <c r="K70" i="1"/>
  <c r="K378" i="1"/>
  <c r="K377" i="1" s="1"/>
  <c r="H26" i="1"/>
  <c r="J43" i="1"/>
  <c r="L70" i="1"/>
  <c r="M378" i="1"/>
  <c r="M377" i="1" s="1"/>
  <c r="I378" i="1"/>
  <c r="I377" i="1" s="1"/>
  <c r="J26" i="1"/>
  <c r="L378" i="1"/>
  <c r="H378" i="1"/>
  <c r="H377" i="1" s="1"/>
  <c r="I26" i="1"/>
  <c r="L210" i="1"/>
  <c r="H70" i="1"/>
  <c r="J70" i="1"/>
  <c r="M386" i="1"/>
  <c r="K420" i="1"/>
  <c r="I386" i="1"/>
  <c r="J386" i="1"/>
  <c r="J376" i="1" s="1"/>
  <c r="H386" i="1"/>
  <c r="K386" i="1"/>
  <c r="L386" i="1"/>
  <c r="M26" i="1"/>
  <c r="K33" i="1"/>
  <c r="L43" i="1"/>
  <c r="H43" i="1"/>
  <c r="L157" i="1"/>
  <c r="L156" i="1" s="1"/>
  <c r="L26" i="1"/>
  <c r="L33" i="1"/>
  <c r="K43" i="1"/>
  <c r="M157" i="1"/>
  <c r="M156" i="1" s="1"/>
  <c r="I157" i="1"/>
  <c r="I156" i="1" s="1"/>
  <c r="H157" i="1"/>
  <c r="H156" i="1" s="1"/>
  <c r="L377" i="1"/>
  <c r="L420" i="1"/>
  <c r="H420" i="1"/>
  <c r="G386" i="1"/>
  <c r="J420" i="1"/>
  <c r="M420" i="1"/>
  <c r="I420" i="1"/>
  <c r="G420" i="1"/>
  <c r="G378" i="1"/>
  <c r="G377" i="1" s="1"/>
  <c r="G231" i="1"/>
  <c r="K376" i="1" l="1"/>
  <c r="H376" i="1"/>
  <c r="M376" i="1"/>
  <c r="I376" i="1"/>
  <c r="L376" i="1"/>
  <c r="G376" i="1"/>
  <c r="H184" i="1" l="1"/>
  <c r="H183" i="1" s="1"/>
  <c r="I184" i="1"/>
  <c r="I183" i="1" s="1"/>
  <c r="J184" i="1"/>
  <c r="J183" i="1" s="1"/>
  <c r="K184" i="1"/>
  <c r="K183" i="1" s="1"/>
  <c r="L184" i="1"/>
  <c r="L183" i="1" s="1"/>
  <c r="M184" i="1"/>
  <c r="M183" i="1" s="1"/>
  <c r="G184" i="1"/>
  <c r="G183" i="1" s="1"/>
  <c r="H142" i="1" l="1"/>
  <c r="I142" i="1"/>
  <c r="J142" i="1"/>
  <c r="K142" i="1"/>
  <c r="L142" i="1"/>
  <c r="M142" i="1"/>
  <c r="G142" i="1"/>
  <c r="H104" i="1" l="1"/>
  <c r="I104" i="1"/>
  <c r="J104" i="1"/>
  <c r="K104" i="1"/>
  <c r="L104" i="1"/>
  <c r="M104" i="1"/>
  <c r="G104" i="1"/>
  <c r="G50" i="1" l="1"/>
  <c r="H370" i="1" l="1"/>
  <c r="H369" i="1" s="1"/>
  <c r="I370" i="1"/>
  <c r="I369" i="1" s="1"/>
  <c r="J370" i="1"/>
  <c r="J369" i="1" s="1"/>
  <c r="K370" i="1"/>
  <c r="K369" i="1" s="1"/>
  <c r="L370" i="1"/>
  <c r="L369" i="1" s="1"/>
  <c r="M370" i="1"/>
  <c r="M369" i="1" s="1"/>
  <c r="G370" i="1"/>
  <c r="G369" i="1" s="1"/>
  <c r="H367" i="1"/>
  <c r="H366" i="1" s="1"/>
  <c r="I367" i="1"/>
  <c r="I366" i="1" s="1"/>
  <c r="J367" i="1"/>
  <c r="J366" i="1" s="1"/>
  <c r="K367" i="1"/>
  <c r="K366" i="1" s="1"/>
  <c r="L367" i="1"/>
  <c r="L366" i="1" s="1"/>
  <c r="M367" i="1"/>
  <c r="M366" i="1" s="1"/>
  <c r="G367" i="1"/>
  <c r="G366" i="1" s="1"/>
  <c r="H364" i="1"/>
  <c r="H363" i="1" s="1"/>
  <c r="H362" i="1" s="1"/>
  <c r="I364" i="1"/>
  <c r="I363" i="1" s="1"/>
  <c r="J364" i="1"/>
  <c r="J363" i="1" s="1"/>
  <c r="K364" i="1"/>
  <c r="K363" i="1" s="1"/>
  <c r="L364" i="1"/>
  <c r="L363" i="1" s="1"/>
  <c r="L362" i="1" s="1"/>
  <c r="M364" i="1"/>
  <c r="M363" i="1" s="1"/>
  <c r="G364" i="1"/>
  <c r="G363" i="1" s="1"/>
  <c r="H352" i="1"/>
  <c r="H351" i="1" s="1"/>
  <c r="I352" i="1"/>
  <c r="I351" i="1" s="1"/>
  <c r="J352" i="1"/>
  <c r="J351" i="1" s="1"/>
  <c r="K352" i="1"/>
  <c r="K351" i="1" s="1"/>
  <c r="L351" i="1"/>
  <c r="M351" i="1"/>
  <c r="G351" i="1"/>
  <c r="H349" i="1"/>
  <c r="H348" i="1" s="1"/>
  <c r="I349" i="1"/>
  <c r="I348" i="1" s="1"/>
  <c r="J349" i="1"/>
  <c r="J348" i="1" s="1"/>
  <c r="K349" i="1"/>
  <c r="K348" i="1" s="1"/>
  <c r="L349" i="1"/>
  <c r="L348" i="1" s="1"/>
  <c r="M349" i="1"/>
  <c r="M348" i="1" s="1"/>
  <c r="G349" i="1"/>
  <c r="G348" i="1" s="1"/>
  <c r="H346" i="1"/>
  <c r="H345" i="1" s="1"/>
  <c r="I346" i="1"/>
  <c r="I345" i="1" s="1"/>
  <c r="J346" i="1"/>
  <c r="J345" i="1" s="1"/>
  <c r="K346" i="1"/>
  <c r="K345" i="1" s="1"/>
  <c r="L346" i="1"/>
  <c r="L345" i="1" s="1"/>
  <c r="M346" i="1"/>
  <c r="M345" i="1" s="1"/>
  <c r="G346" i="1"/>
  <c r="G345" i="1" s="1"/>
  <c r="H343" i="1"/>
  <c r="H342" i="1" s="1"/>
  <c r="I343" i="1"/>
  <c r="I342" i="1" s="1"/>
  <c r="J343" i="1"/>
  <c r="J342" i="1" s="1"/>
  <c r="K343" i="1"/>
  <c r="K342" i="1" s="1"/>
  <c r="L343" i="1"/>
  <c r="L342" i="1" s="1"/>
  <c r="M343" i="1"/>
  <c r="M342" i="1" s="1"/>
  <c r="G343" i="1"/>
  <c r="G342" i="1" s="1"/>
  <c r="H336" i="1"/>
  <c r="I336" i="1"/>
  <c r="J336" i="1"/>
  <c r="K336" i="1"/>
  <c r="L336" i="1"/>
  <c r="M336" i="1"/>
  <c r="G336" i="1"/>
  <c r="H338" i="1"/>
  <c r="I338" i="1"/>
  <c r="J338" i="1"/>
  <c r="K338" i="1"/>
  <c r="L338" i="1"/>
  <c r="M338" i="1"/>
  <c r="G338" i="1"/>
  <c r="H334" i="1"/>
  <c r="I334" i="1"/>
  <c r="J334" i="1"/>
  <c r="K334" i="1"/>
  <c r="L334" i="1"/>
  <c r="M334" i="1"/>
  <c r="G334" i="1"/>
  <c r="H327" i="1"/>
  <c r="H326" i="1" s="1"/>
  <c r="H325" i="1" s="1"/>
  <c r="I327" i="1"/>
  <c r="I326" i="1" s="1"/>
  <c r="I325" i="1" s="1"/>
  <c r="J327" i="1"/>
  <c r="J326" i="1" s="1"/>
  <c r="J325" i="1" s="1"/>
  <c r="K327" i="1"/>
  <c r="K326" i="1" s="1"/>
  <c r="K325" i="1" s="1"/>
  <c r="L327" i="1"/>
  <c r="L326" i="1" s="1"/>
  <c r="L325" i="1" s="1"/>
  <c r="M327" i="1"/>
  <c r="M326" i="1" s="1"/>
  <c r="M325" i="1" s="1"/>
  <c r="G327" i="1"/>
  <c r="G326" i="1" s="1"/>
  <c r="G325" i="1" s="1"/>
  <c r="H316" i="1"/>
  <c r="H315" i="1" s="1"/>
  <c r="I316" i="1"/>
  <c r="I315" i="1" s="1"/>
  <c r="J316" i="1"/>
  <c r="J315" i="1" s="1"/>
  <c r="K316" i="1"/>
  <c r="K315" i="1" s="1"/>
  <c r="L316" i="1"/>
  <c r="L315" i="1" s="1"/>
  <c r="M316" i="1"/>
  <c r="M315" i="1" s="1"/>
  <c r="H267" i="1"/>
  <c r="I267" i="1"/>
  <c r="J267" i="1"/>
  <c r="K267" i="1"/>
  <c r="L267" i="1"/>
  <c r="M267" i="1"/>
  <c r="H271" i="1"/>
  <c r="I271" i="1"/>
  <c r="J271" i="1"/>
  <c r="K271" i="1"/>
  <c r="L271" i="1"/>
  <c r="M271" i="1"/>
  <c r="G271" i="1"/>
  <c r="M275" i="1"/>
  <c r="M274" i="1" s="1"/>
  <c r="M273" i="1" s="1"/>
  <c r="H275" i="1"/>
  <c r="H274" i="1" s="1"/>
  <c r="H273" i="1" s="1"/>
  <c r="I275" i="1"/>
  <c r="I274" i="1" s="1"/>
  <c r="I273" i="1" s="1"/>
  <c r="J275" i="1"/>
  <c r="J274" i="1" s="1"/>
  <c r="J273" i="1" s="1"/>
  <c r="K275" i="1"/>
  <c r="K274" i="1" s="1"/>
  <c r="K273" i="1" s="1"/>
  <c r="L275" i="1"/>
  <c r="L274" i="1" s="1"/>
  <c r="L273" i="1" s="1"/>
  <c r="G275" i="1"/>
  <c r="G274" i="1" s="1"/>
  <c r="G273" i="1" s="1"/>
  <c r="H263" i="1"/>
  <c r="H257" i="1" s="1"/>
  <c r="H256" i="1" s="1"/>
  <c r="I263" i="1"/>
  <c r="I257" i="1" s="1"/>
  <c r="I256" i="1" s="1"/>
  <c r="J263" i="1"/>
  <c r="J257" i="1" s="1"/>
  <c r="J256" i="1" s="1"/>
  <c r="K263" i="1"/>
  <c r="K257" i="1" s="1"/>
  <c r="K256" i="1" s="1"/>
  <c r="L263" i="1"/>
  <c r="L257" i="1" s="1"/>
  <c r="L256" i="1" s="1"/>
  <c r="M263" i="1"/>
  <c r="M257" i="1" s="1"/>
  <c r="M256" i="1" s="1"/>
  <c r="G263" i="1"/>
  <c r="G257" i="1" s="1"/>
  <c r="G256" i="1" s="1"/>
  <c r="H311" i="1"/>
  <c r="H310" i="1" s="1"/>
  <c r="H309" i="1" s="1"/>
  <c r="I311" i="1"/>
  <c r="I310" i="1" s="1"/>
  <c r="I309" i="1" s="1"/>
  <c r="J311" i="1"/>
  <c r="J310" i="1" s="1"/>
  <c r="J309" i="1" s="1"/>
  <c r="K311" i="1"/>
  <c r="K310" i="1" s="1"/>
  <c r="K309" i="1" s="1"/>
  <c r="L311" i="1"/>
  <c r="L310" i="1" s="1"/>
  <c r="L309" i="1" s="1"/>
  <c r="M311" i="1"/>
  <c r="M310" i="1" s="1"/>
  <c r="M309" i="1" s="1"/>
  <c r="G311" i="1"/>
  <c r="G310" i="1" s="1"/>
  <c r="G309" i="1" s="1"/>
  <c r="H296" i="1"/>
  <c r="I296" i="1"/>
  <c r="J296" i="1"/>
  <c r="K296" i="1"/>
  <c r="L296" i="1"/>
  <c r="M296" i="1"/>
  <c r="H298" i="1"/>
  <c r="I298" i="1"/>
  <c r="J298" i="1"/>
  <c r="K298" i="1"/>
  <c r="L298" i="1"/>
  <c r="M298" i="1"/>
  <c r="H302" i="1"/>
  <c r="I302" i="1"/>
  <c r="J302" i="1"/>
  <c r="K302" i="1"/>
  <c r="L302" i="1"/>
  <c r="M302" i="1"/>
  <c r="H304" i="1"/>
  <c r="I304" i="1"/>
  <c r="J304" i="1"/>
  <c r="K304" i="1"/>
  <c r="L304" i="1"/>
  <c r="M304" i="1"/>
  <c r="G304" i="1"/>
  <c r="G302" i="1"/>
  <c r="G298" i="1"/>
  <c r="G296" i="1"/>
  <c r="H286" i="1"/>
  <c r="I286" i="1"/>
  <c r="J286" i="1"/>
  <c r="K286" i="1"/>
  <c r="L286" i="1"/>
  <c r="M286" i="1"/>
  <c r="H288" i="1"/>
  <c r="I288" i="1"/>
  <c r="J288" i="1"/>
  <c r="K288" i="1"/>
  <c r="L288" i="1"/>
  <c r="M288" i="1"/>
  <c r="H290" i="1"/>
  <c r="I290" i="1"/>
  <c r="J290" i="1"/>
  <c r="K290" i="1"/>
  <c r="L290" i="1"/>
  <c r="M290" i="1"/>
  <c r="H292" i="1"/>
  <c r="I292" i="1"/>
  <c r="J292" i="1"/>
  <c r="K292" i="1"/>
  <c r="L292" i="1"/>
  <c r="M292" i="1"/>
  <c r="G292" i="1"/>
  <c r="G290" i="1"/>
  <c r="G288" i="1"/>
  <c r="G286" i="1"/>
  <c r="H282" i="1"/>
  <c r="I282" i="1"/>
  <c r="J282" i="1"/>
  <c r="K282" i="1"/>
  <c r="L282" i="1"/>
  <c r="M282" i="1"/>
  <c r="G282" i="1"/>
  <c r="H280" i="1"/>
  <c r="I280" i="1"/>
  <c r="J280" i="1"/>
  <c r="K280" i="1"/>
  <c r="L280" i="1"/>
  <c r="M280" i="1"/>
  <c r="G280" i="1"/>
  <c r="H253" i="1"/>
  <c r="H252" i="1" s="1"/>
  <c r="H251" i="1" s="1"/>
  <c r="I253" i="1"/>
  <c r="I252" i="1" s="1"/>
  <c r="I251" i="1" s="1"/>
  <c r="J253" i="1"/>
  <c r="J252" i="1" s="1"/>
  <c r="J251" i="1" s="1"/>
  <c r="K253" i="1"/>
  <c r="K252" i="1" s="1"/>
  <c r="K251" i="1" s="1"/>
  <c r="L253" i="1"/>
  <c r="L252" i="1" s="1"/>
  <c r="L251" i="1" s="1"/>
  <c r="M253" i="1"/>
  <c r="M252" i="1" s="1"/>
  <c r="M251" i="1" s="1"/>
  <c r="G253" i="1"/>
  <c r="G252" i="1" s="1"/>
  <c r="G251" i="1" s="1"/>
  <c r="H249" i="1"/>
  <c r="H248" i="1" s="1"/>
  <c r="I249" i="1"/>
  <c r="I248" i="1" s="1"/>
  <c r="J249" i="1"/>
  <c r="J248" i="1" s="1"/>
  <c r="K249" i="1"/>
  <c r="K248" i="1" s="1"/>
  <c r="L249" i="1"/>
  <c r="L248" i="1" s="1"/>
  <c r="M249" i="1"/>
  <c r="M248" i="1" s="1"/>
  <c r="G249" i="1"/>
  <c r="G248" i="1" s="1"/>
  <c r="H246" i="1"/>
  <c r="H245" i="1" s="1"/>
  <c r="I246" i="1"/>
  <c r="I245" i="1" s="1"/>
  <c r="J246" i="1"/>
  <c r="J245" i="1" s="1"/>
  <c r="K246" i="1"/>
  <c r="K245" i="1" s="1"/>
  <c r="L246" i="1"/>
  <c r="L245" i="1" s="1"/>
  <c r="M246" i="1"/>
  <c r="M245" i="1" s="1"/>
  <c r="G246" i="1"/>
  <c r="G245" i="1" s="1"/>
  <c r="H243" i="1"/>
  <c r="H242" i="1" s="1"/>
  <c r="I243" i="1"/>
  <c r="I242" i="1" s="1"/>
  <c r="J243" i="1"/>
  <c r="J242" i="1" s="1"/>
  <c r="K243" i="1"/>
  <c r="K242" i="1" s="1"/>
  <c r="L243" i="1"/>
  <c r="L242" i="1" s="1"/>
  <c r="M243" i="1"/>
  <c r="M242" i="1" s="1"/>
  <c r="G243" i="1"/>
  <c r="G242" i="1" s="1"/>
  <c r="H240" i="1"/>
  <c r="H239" i="1" s="1"/>
  <c r="I240" i="1"/>
  <c r="I239" i="1" s="1"/>
  <c r="J240" i="1"/>
  <c r="J239" i="1" s="1"/>
  <c r="K240" i="1"/>
  <c r="K239" i="1" s="1"/>
  <c r="L240" i="1"/>
  <c r="L239" i="1" s="1"/>
  <c r="M240" i="1"/>
  <c r="M239" i="1" s="1"/>
  <c r="G240" i="1"/>
  <c r="G239" i="1" s="1"/>
  <c r="H237" i="1"/>
  <c r="H234" i="1" s="1"/>
  <c r="I237" i="1"/>
  <c r="I234" i="1" s="1"/>
  <c r="J237" i="1"/>
  <c r="J234" i="1" s="1"/>
  <c r="K237" i="1"/>
  <c r="K234" i="1" s="1"/>
  <c r="L237" i="1"/>
  <c r="L234" i="1" s="1"/>
  <c r="M237" i="1"/>
  <c r="M234" i="1" s="1"/>
  <c r="G237" i="1"/>
  <c r="G234" i="1" s="1"/>
  <c r="G230" i="1"/>
  <c r="H216" i="1"/>
  <c r="H215" i="1" s="1"/>
  <c r="H209" i="1" s="1"/>
  <c r="I216" i="1"/>
  <c r="I215" i="1" s="1"/>
  <c r="I209" i="1" s="1"/>
  <c r="J216" i="1"/>
  <c r="J215" i="1" s="1"/>
  <c r="J209" i="1" s="1"/>
  <c r="K216" i="1"/>
  <c r="K215" i="1" s="1"/>
  <c r="K209" i="1" s="1"/>
  <c r="L216" i="1"/>
  <c r="L215" i="1" s="1"/>
  <c r="L209" i="1" s="1"/>
  <c r="M216" i="1"/>
  <c r="M215" i="1" s="1"/>
  <c r="M209" i="1" s="1"/>
  <c r="G216" i="1"/>
  <c r="G215" i="1" s="1"/>
  <c r="G213" i="1"/>
  <c r="H223" i="1"/>
  <c r="H222" i="1" s="1"/>
  <c r="I223" i="1"/>
  <c r="I222" i="1" s="1"/>
  <c r="J223" i="1"/>
  <c r="J222" i="1" s="1"/>
  <c r="K223" i="1"/>
  <c r="K222" i="1" s="1"/>
  <c r="L223" i="1"/>
  <c r="L222" i="1" s="1"/>
  <c r="M223" i="1"/>
  <c r="M222" i="1" s="1"/>
  <c r="G223" i="1"/>
  <c r="G222" i="1" s="1"/>
  <c r="H220" i="1"/>
  <c r="H219" i="1" s="1"/>
  <c r="I220" i="1"/>
  <c r="I219" i="1" s="1"/>
  <c r="J220" i="1"/>
  <c r="J219" i="1" s="1"/>
  <c r="K220" i="1"/>
  <c r="K219" i="1" s="1"/>
  <c r="L220" i="1"/>
  <c r="L219" i="1" s="1"/>
  <c r="M220" i="1"/>
  <c r="M219" i="1" s="1"/>
  <c r="G220" i="1"/>
  <c r="G219" i="1" s="1"/>
  <c r="H206" i="1"/>
  <c r="H205" i="1" s="1"/>
  <c r="I206" i="1"/>
  <c r="I205" i="1" s="1"/>
  <c r="J206" i="1"/>
  <c r="J205" i="1" s="1"/>
  <c r="K206" i="1"/>
  <c r="K205" i="1" s="1"/>
  <c r="L206" i="1"/>
  <c r="L205" i="1" s="1"/>
  <c r="M206" i="1"/>
  <c r="M205" i="1" s="1"/>
  <c r="G206" i="1"/>
  <c r="G205" i="1" s="1"/>
  <c r="H203" i="1"/>
  <c r="H202" i="1" s="1"/>
  <c r="I203" i="1"/>
  <c r="I202" i="1" s="1"/>
  <c r="J203" i="1"/>
  <c r="J202" i="1" s="1"/>
  <c r="K203" i="1"/>
  <c r="K202" i="1" s="1"/>
  <c r="L203" i="1"/>
  <c r="L202" i="1" s="1"/>
  <c r="M203" i="1"/>
  <c r="M202" i="1" s="1"/>
  <c r="G203" i="1"/>
  <c r="G202" i="1" s="1"/>
  <c r="H200" i="1"/>
  <c r="H199" i="1" s="1"/>
  <c r="I200" i="1"/>
  <c r="I199" i="1" s="1"/>
  <c r="J200" i="1"/>
  <c r="J199" i="1" s="1"/>
  <c r="K200" i="1"/>
  <c r="K199" i="1" s="1"/>
  <c r="L200" i="1"/>
  <c r="L199" i="1" s="1"/>
  <c r="M200" i="1"/>
  <c r="M199" i="1" s="1"/>
  <c r="G200" i="1"/>
  <c r="G199" i="1" s="1"/>
  <c r="H197" i="1"/>
  <c r="H196" i="1" s="1"/>
  <c r="I197" i="1"/>
  <c r="I196" i="1" s="1"/>
  <c r="J197" i="1"/>
  <c r="J196" i="1" s="1"/>
  <c r="K197" i="1"/>
  <c r="K196" i="1" s="1"/>
  <c r="L197" i="1"/>
  <c r="L196" i="1" s="1"/>
  <c r="M197" i="1"/>
  <c r="M196" i="1" s="1"/>
  <c r="G197" i="1"/>
  <c r="G196" i="1" s="1"/>
  <c r="G191" i="1"/>
  <c r="G186" i="1" s="1"/>
  <c r="H181" i="1"/>
  <c r="H180" i="1" s="1"/>
  <c r="H179" i="1" s="1"/>
  <c r="I181" i="1"/>
  <c r="I180" i="1" s="1"/>
  <c r="I179" i="1" s="1"/>
  <c r="J181" i="1"/>
  <c r="J180" i="1" s="1"/>
  <c r="J179" i="1" s="1"/>
  <c r="K181" i="1"/>
  <c r="K180" i="1" s="1"/>
  <c r="K179" i="1" s="1"/>
  <c r="L181" i="1"/>
  <c r="L180" i="1" s="1"/>
  <c r="L179" i="1" s="1"/>
  <c r="M181" i="1"/>
  <c r="M180" i="1" s="1"/>
  <c r="M179" i="1" s="1"/>
  <c r="G181" i="1"/>
  <c r="G180" i="1" s="1"/>
  <c r="G179" i="1" s="1"/>
  <c r="H177" i="1"/>
  <c r="H176" i="1" s="1"/>
  <c r="H175" i="1" s="1"/>
  <c r="I177" i="1"/>
  <c r="I176" i="1" s="1"/>
  <c r="I175" i="1" s="1"/>
  <c r="J177" i="1"/>
  <c r="J176" i="1" s="1"/>
  <c r="J175" i="1" s="1"/>
  <c r="K177" i="1"/>
  <c r="K176" i="1" s="1"/>
  <c r="K175" i="1" s="1"/>
  <c r="L177" i="1"/>
  <c r="L176" i="1" s="1"/>
  <c r="L175" i="1" s="1"/>
  <c r="M177" i="1"/>
  <c r="M176" i="1" s="1"/>
  <c r="M175" i="1" s="1"/>
  <c r="G177" i="1"/>
  <c r="G176" i="1" s="1"/>
  <c r="G175" i="1" s="1"/>
  <c r="H427" i="1"/>
  <c r="H426" i="1" s="1"/>
  <c r="H410" i="1" s="1"/>
  <c r="I427" i="1"/>
  <c r="I426" i="1" s="1"/>
  <c r="I410" i="1" s="1"/>
  <c r="J427" i="1"/>
  <c r="J426" i="1" s="1"/>
  <c r="J410" i="1" s="1"/>
  <c r="K427" i="1"/>
  <c r="K426" i="1" s="1"/>
  <c r="K410" i="1" s="1"/>
  <c r="L427" i="1"/>
  <c r="L426" i="1" s="1"/>
  <c r="L410" i="1" s="1"/>
  <c r="M427" i="1"/>
  <c r="M426" i="1" s="1"/>
  <c r="M410" i="1" s="1"/>
  <c r="G427" i="1"/>
  <c r="G426" i="1" s="1"/>
  <c r="G410" i="1" s="1"/>
  <c r="H172" i="1"/>
  <c r="H171" i="1" s="1"/>
  <c r="I172" i="1"/>
  <c r="I171" i="1" s="1"/>
  <c r="J172" i="1"/>
  <c r="J171" i="1" s="1"/>
  <c r="K172" i="1"/>
  <c r="K171" i="1" s="1"/>
  <c r="L172" i="1"/>
  <c r="L171" i="1" s="1"/>
  <c r="M172" i="1"/>
  <c r="M171" i="1" s="1"/>
  <c r="G172" i="1"/>
  <c r="G171" i="1" s="1"/>
  <c r="H166" i="1"/>
  <c r="H165" i="1" s="1"/>
  <c r="H164" i="1" s="1"/>
  <c r="I166" i="1"/>
  <c r="I165" i="1" s="1"/>
  <c r="I164" i="1" s="1"/>
  <c r="J166" i="1"/>
  <c r="J165" i="1" s="1"/>
  <c r="J164" i="1" s="1"/>
  <c r="K166" i="1"/>
  <c r="K165" i="1" s="1"/>
  <c r="K164" i="1" s="1"/>
  <c r="L166" i="1"/>
  <c r="L165" i="1" s="1"/>
  <c r="L164" i="1" s="1"/>
  <c r="M166" i="1"/>
  <c r="M165" i="1" s="1"/>
  <c r="M164" i="1" s="1"/>
  <c r="G166" i="1"/>
  <c r="G165" i="1" s="1"/>
  <c r="G164" i="1" s="1"/>
  <c r="G74" i="1"/>
  <c r="G71" i="1"/>
  <c r="G67" i="1"/>
  <c r="G64" i="1"/>
  <c r="G47" i="1"/>
  <c r="G41" i="1"/>
  <c r="G40" i="1" s="1"/>
  <c r="G27" i="1"/>
  <c r="G77" i="1"/>
  <c r="G76" i="1" s="1"/>
  <c r="H80" i="1"/>
  <c r="H79" i="1" s="1"/>
  <c r="I80" i="1"/>
  <c r="I79" i="1" s="1"/>
  <c r="J80" i="1"/>
  <c r="J79" i="1" s="1"/>
  <c r="K80" i="1"/>
  <c r="K79" i="1" s="1"/>
  <c r="L80" i="1"/>
  <c r="L79" i="1" s="1"/>
  <c r="M80" i="1"/>
  <c r="M79" i="1" s="1"/>
  <c r="G80" i="1"/>
  <c r="G79" i="1" s="1"/>
  <c r="H83" i="1"/>
  <c r="H82" i="1" s="1"/>
  <c r="I83" i="1"/>
  <c r="I82" i="1" s="1"/>
  <c r="J83" i="1"/>
  <c r="J82" i="1" s="1"/>
  <c r="K83" i="1"/>
  <c r="K82" i="1" s="1"/>
  <c r="L83" i="1"/>
  <c r="L82" i="1" s="1"/>
  <c r="M83" i="1"/>
  <c r="M82" i="1" s="1"/>
  <c r="G83" i="1"/>
  <c r="G82" i="1" s="1"/>
  <c r="G38" i="1"/>
  <c r="G36" i="1"/>
  <c r="G34" i="1"/>
  <c r="H56" i="1"/>
  <c r="H25" i="1" s="1"/>
  <c r="I56" i="1"/>
  <c r="I25" i="1" s="1"/>
  <c r="J56" i="1"/>
  <c r="J25" i="1" s="1"/>
  <c r="K56" i="1"/>
  <c r="K25" i="1" s="1"/>
  <c r="L56" i="1"/>
  <c r="L25" i="1" s="1"/>
  <c r="M56" i="1"/>
  <c r="M25" i="1" s="1"/>
  <c r="G57" i="1"/>
  <c r="G56" i="1" s="1"/>
  <c r="G29" i="1"/>
  <c r="G31" i="1"/>
  <c r="G229" i="1" l="1"/>
  <c r="G228" i="1" s="1"/>
  <c r="G218" i="1"/>
  <c r="J218" i="1"/>
  <c r="L218" i="1"/>
  <c r="H218" i="1"/>
  <c r="K341" i="1"/>
  <c r="K362" i="1"/>
  <c r="M341" i="1"/>
  <c r="I341" i="1"/>
  <c r="M362" i="1"/>
  <c r="I362" i="1"/>
  <c r="J362" i="1"/>
  <c r="G362" i="1"/>
  <c r="M218" i="1"/>
  <c r="I218" i="1"/>
  <c r="L341" i="1"/>
  <c r="H341" i="1"/>
  <c r="K218" i="1"/>
  <c r="G341" i="1"/>
  <c r="J341" i="1"/>
  <c r="G314" i="1"/>
  <c r="G313" i="1" s="1"/>
  <c r="L314" i="1"/>
  <c r="L313" i="1" s="1"/>
  <c r="J314" i="1"/>
  <c r="J313" i="1" s="1"/>
  <c r="H314" i="1"/>
  <c r="H313" i="1" s="1"/>
  <c r="M314" i="1"/>
  <c r="M313" i="1" s="1"/>
  <c r="K314" i="1"/>
  <c r="K313" i="1" s="1"/>
  <c r="I314" i="1"/>
  <c r="I313" i="1" s="1"/>
  <c r="L69" i="1"/>
  <c r="H69" i="1"/>
  <c r="G70" i="1"/>
  <c r="M195" i="1"/>
  <c r="I195" i="1"/>
  <c r="J69" i="1"/>
  <c r="K195" i="1"/>
  <c r="M69" i="1"/>
  <c r="K69" i="1"/>
  <c r="I69" i="1"/>
  <c r="L195" i="1"/>
  <c r="J195" i="1"/>
  <c r="H195" i="1"/>
  <c r="G279" i="1"/>
  <c r="G278" i="1" s="1"/>
  <c r="G285" i="1"/>
  <c r="G284" i="1" s="1"/>
  <c r="M285" i="1"/>
  <c r="M284" i="1" s="1"/>
  <c r="K285" i="1"/>
  <c r="K284" i="1" s="1"/>
  <c r="I285" i="1"/>
  <c r="I284" i="1" s="1"/>
  <c r="G295" i="1"/>
  <c r="G294" i="1" s="1"/>
  <c r="G301" i="1"/>
  <c r="G300" i="1" s="1"/>
  <c r="M301" i="1"/>
  <c r="M300" i="1" s="1"/>
  <c r="K301" i="1"/>
  <c r="K300" i="1" s="1"/>
  <c r="I301" i="1"/>
  <c r="I300" i="1" s="1"/>
  <c r="M295" i="1"/>
  <c r="M294" i="1" s="1"/>
  <c r="K295" i="1"/>
  <c r="I295" i="1"/>
  <c r="I294" i="1" s="1"/>
  <c r="L285" i="1"/>
  <c r="L284" i="1" s="1"/>
  <c r="J285" i="1"/>
  <c r="J284" i="1" s="1"/>
  <c r="H285" i="1"/>
  <c r="H284" i="1" s="1"/>
  <c r="L301" i="1"/>
  <c r="L300" i="1" s="1"/>
  <c r="J301" i="1"/>
  <c r="J300" i="1" s="1"/>
  <c r="H301" i="1"/>
  <c r="H300" i="1" s="1"/>
  <c r="L295" i="1"/>
  <c r="L294" i="1" s="1"/>
  <c r="J295" i="1"/>
  <c r="J294" i="1" s="1"/>
  <c r="H295" i="1"/>
  <c r="K229" i="1"/>
  <c r="K228" i="1" s="1"/>
  <c r="L266" i="1"/>
  <c r="L265" i="1" s="1"/>
  <c r="L255" i="1" s="1"/>
  <c r="H266" i="1"/>
  <c r="H265" i="1" s="1"/>
  <c r="H255" i="1" s="1"/>
  <c r="K266" i="1"/>
  <c r="K265" i="1" s="1"/>
  <c r="K255" i="1" s="1"/>
  <c r="G266" i="1"/>
  <c r="G265" i="1" s="1"/>
  <c r="G255" i="1" s="1"/>
  <c r="J266" i="1"/>
  <c r="J265" i="1" s="1"/>
  <c r="J255" i="1" s="1"/>
  <c r="M266" i="1"/>
  <c r="M265" i="1" s="1"/>
  <c r="M255" i="1" s="1"/>
  <c r="I266" i="1"/>
  <c r="H229" i="1"/>
  <c r="H228" i="1" s="1"/>
  <c r="J229" i="1"/>
  <c r="J228" i="1" s="1"/>
  <c r="L229" i="1"/>
  <c r="L228" i="1" s="1"/>
  <c r="I229" i="1"/>
  <c r="I228" i="1" s="1"/>
  <c r="M229" i="1"/>
  <c r="M228" i="1" s="1"/>
  <c r="G43" i="1"/>
  <c r="K62" i="1"/>
  <c r="H279" i="1"/>
  <c r="H278" i="1" s="1"/>
  <c r="K294" i="1"/>
  <c r="G63" i="1"/>
  <c r="G62" i="1" s="1"/>
  <c r="J62" i="1"/>
  <c r="L170" i="1"/>
  <c r="L169" i="1" s="1"/>
  <c r="J279" i="1"/>
  <c r="J278" i="1" s="1"/>
  <c r="K170" i="1"/>
  <c r="K169" i="1" s="1"/>
  <c r="M333" i="1"/>
  <c r="M332" i="1" s="1"/>
  <c r="I333" i="1"/>
  <c r="I332" i="1" s="1"/>
  <c r="L333" i="1"/>
  <c r="L332" i="1" s="1"/>
  <c r="G210" i="1"/>
  <c r="G209" i="1" s="1"/>
  <c r="G69" i="1"/>
  <c r="K279" i="1"/>
  <c r="K278" i="1" s="1"/>
  <c r="I265" i="1"/>
  <c r="I255" i="1" s="1"/>
  <c r="H333" i="1"/>
  <c r="H332" i="1" s="1"/>
  <c r="H170" i="1"/>
  <c r="H169" i="1" s="1"/>
  <c r="L62" i="1"/>
  <c r="H62" i="1"/>
  <c r="M62" i="1"/>
  <c r="I62" i="1"/>
  <c r="G170" i="1"/>
  <c r="G169" i="1" s="1"/>
  <c r="I279" i="1"/>
  <c r="I278" i="1" s="1"/>
  <c r="M170" i="1"/>
  <c r="M169" i="1" s="1"/>
  <c r="I170" i="1"/>
  <c r="I169" i="1" s="1"/>
  <c r="L279" i="1"/>
  <c r="L278" i="1" s="1"/>
  <c r="H294" i="1"/>
  <c r="K333" i="1"/>
  <c r="K332" i="1" s="1"/>
  <c r="J170" i="1"/>
  <c r="J169" i="1" s="1"/>
  <c r="M279" i="1"/>
  <c r="M278" i="1" s="1"/>
  <c r="G26" i="1"/>
  <c r="G333" i="1"/>
  <c r="G332" i="1" s="1"/>
  <c r="J333" i="1"/>
  <c r="J332" i="1" s="1"/>
  <c r="G195" i="1"/>
  <c r="G33" i="1"/>
  <c r="H23" i="1"/>
  <c r="I23" i="1"/>
  <c r="J23" i="1"/>
  <c r="K23" i="1"/>
  <c r="L23" i="1"/>
  <c r="M23" i="1"/>
  <c r="G21" i="1"/>
  <c r="G23" i="1"/>
  <c r="H19" i="1"/>
  <c r="H18" i="1" s="1"/>
  <c r="H17" i="1" s="1"/>
  <c r="I19" i="1"/>
  <c r="I18" i="1" s="1"/>
  <c r="I17" i="1" s="1"/>
  <c r="J19" i="1"/>
  <c r="J18" i="1" s="1"/>
  <c r="J17" i="1" s="1"/>
  <c r="K19" i="1"/>
  <c r="K18" i="1" s="1"/>
  <c r="K17" i="1" s="1"/>
  <c r="L19" i="1"/>
  <c r="M19" i="1"/>
  <c r="G19" i="1"/>
  <c r="G162" i="1"/>
  <c r="G157" i="1" s="1"/>
  <c r="H150" i="1"/>
  <c r="I150" i="1"/>
  <c r="J150" i="1"/>
  <c r="K150" i="1"/>
  <c r="L150" i="1"/>
  <c r="M150" i="1"/>
  <c r="G150" i="1"/>
  <c r="H154" i="1"/>
  <c r="I154" i="1"/>
  <c r="J154" i="1"/>
  <c r="K154" i="1"/>
  <c r="L154" i="1"/>
  <c r="M154" i="1"/>
  <c r="G154" i="1"/>
  <c r="H152" i="1"/>
  <c r="I152" i="1"/>
  <c r="J152" i="1"/>
  <c r="K152" i="1"/>
  <c r="L152" i="1"/>
  <c r="M152" i="1"/>
  <c r="G152" i="1"/>
  <c r="H146" i="1"/>
  <c r="H145" i="1" s="1"/>
  <c r="H144" i="1" s="1"/>
  <c r="I146" i="1"/>
  <c r="I145" i="1" s="1"/>
  <c r="I144" i="1" s="1"/>
  <c r="J146" i="1"/>
  <c r="J145" i="1" s="1"/>
  <c r="J144" i="1" s="1"/>
  <c r="K146" i="1"/>
  <c r="K145" i="1" s="1"/>
  <c r="K144" i="1" s="1"/>
  <c r="L146" i="1"/>
  <c r="L145" i="1" s="1"/>
  <c r="L144" i="1" s="1"/>
  <c r="M146" i="1"/>
  <c r="M145" i="1" s="1"/>
  <c r="M144" i="1" s="1"/>
  <c r="G146" i="1"/>
  <c r="G145" i="1" s="1"/>
  <c r="G144" i="1" s="1"/>
  <c r="H139" i="1"/>
  <c r="H138" i="1" s="1"/>
  <c r="I139" i="1"/>
  <c r="I138" i="1" s="1"/>
  <c r="J139" i="1"/>
  <c r="J138" i="1" s="1"/>
  <c r="K139" i="1"/>
  <c r="K138" i="1" s="1"/>
  <c r="L139" i="1"/>
  <c r="L138" i="1" s="1"/>
  <c r="M139" i="1"/>
  <c r="M138" i="1" s="1"/>
  <c r="G139" i="1"/>
  <c r="G138" i="1" s="1"/>
  <c r="H126" i="1"/>
  <c r="I126" i="1"/>
  <c r="J126" i="1"/>
  <c r="K126" i="1"/>
  <c r="L126" i="1"/>
  <c r="M126" i="1"/>
  <c r="H130" i="1"/>
  <c r="I130" i="1"/>
  <c r="J130" i="1"/>
  <c r="K130" i="1"/>
  <c r="L130" i="1"/>
  <c r="M130" i="1"/>
  <c r="H132" i="1"/>
  <c r="I132" i="1"/>
  <c r="J132" i="1"/>
  <c r="K132" i="1"/>
  <c r="L132" i="1"/>
  <c r="M132" i="1"/>
  <c r="H134" i="1"/>
  <c r="I134" i="1"/>
  <c r="J134" i="1"/>
  <c r="K134" i="1"/>
  <c r="L134" i="1"/>
  <c r="M134" i="1"/>
  <c r="H136" i="1"/>
  <c r="I136" i="1"/>
  <c r="J136" i="1"/>
  <c r="K136" i="1"/>
  <c r="L136" i="1"/>
  <c r="M136" i="1"/>
  <c r="G136" i="1"/>
  <c r="G134" i="1"/>
  <c r="G132" i="1"/>
  <c r="G130" i="1"/>
  <c r="G128" i="1"/>
  <c r="G126" i="1"/>
  <c r="G122" i="1"/>
  <c r="H118" i="1"/>
  <c r="H108" i="1" s="1"/>
  <c r="H107" i="1" s="1"/>
  <c r="I118" i="1"/>
  <c r="I108" i="1" s="1"/>
  <c r="J118" i="1"/>
  <c r="J108" i="1" s="1"/>
  <c r="J107" i="1" s="1"/>
  <c r="K118" i="1"/>
  <c r="K108" i="1" s="1"/>
  <c r="K107" i="1" s="1"/>
  <c r="L118" i="1"/>
  <c r="L108" i="1" s="1"/>
  <c r="M118" i="1"/>
  <c r="M108" i="1" s="1"/>
  <c r="M107" i="1" s="1"/>
  <c r="G118" i="1"/>
  <c r="G116" i="1"/>
  <c r="G114" i="1"/>
  <c r="G112" i="1"/>
  <c r="G109" i="1"/>
  <c r="H102" i="1"/>
  <c r="H101" i="1" s="1"/>
  <c r="I102" i="1"/>
  <c r="I101" i="1" s="1"/>
  <c r="J102" i="1"/>
  <c r="J101" i="1" s="1"/>
  <c r="K102" i="1"/>
  <c r="K101" i="1" s="1"/>
  <c r="L102" i="1"/>
  <c r="L101" i="1" s="1"/>
  <c r="L97" i="1" s="1"/>
  <c r="M102" i="1"/>
  <c r="M101" i="1" s="1"/>
  <c r="M97" i="1" s="1"/>
  <c r="G102" i="1"/>
  <c r="G101" i="1" s="1"/>
  <c r="G97" i="1" s="1"/>
  <c r="H93" i="1"/>
  <c r="I93" i="1"/>
  <c r="J93" i="1"/>
  <c r="K93" i="1"/>
  <c r="L93" i="1"/>
  <c r="M93" i="1"/>
  <c r="H95" i="1"/>
  <c r="I95" i="1"/>
  <c r="J95" i="1"/>
  <c r="K95" i="1"/>
  <c r="L95" i="1"/>
  <c r="M95" i="1"/>
  <c r="G95" i="1"/>
  <c r="G93" i="1"/>
  <c r="H90" i="1"/>
  <c r="H89" i="1" s="1"/>
  <c r="I90" i="1"/>
  <c r="I89" i="1" s="1"/>
  <c r="J90" i="1"/>
  <c r="J89" i="1" s="1"/>
  <c r="K90" i="1"/>
  <c r="K89" i="1" s="1"/>
  <c r="L90" i="1"/>
  <c r="L89" i="1" s="1"/>
  <c r="M90" i="1"/>
  <c r="M89" i="1" s="1"/>
  <c r="G90" i="1"/>
  <c r="G89" i="1" s="1"/>
  <c r="H87" i="1"/>
  <c r="H86" i="1" s="1"/>
  <c r="I87" i="1"/>
  <c r="I86" i="1" s="1"/>
  <c r="J87" i="1"/>
  <c r="J86" i="1" s="1"/>
  <c r="K87" i="1"/>
  <c r="K86" i="1" s="1"/>
  <c r="L87" i="1"/>
  <c r="L86" i="1" s="1"/>
  <c r="M87" i="1"/>
  <c r="M86" i="1" s="1"/>
  <c r="G87" i="1"/>
  <c r="G86" i="1" s="1"/>
  <c r="G121" i="1" l="1"/>
  <c r="G340" i="1"/>
  <c r="G25" i="1"/>
  <c r="G277" i="1"/>
  <c r="L277" i="1"/>
  <c r="I16" i="1"/>
  <c r="M121" i="1"/>
  <c r="M120" i="1" s="1"/>
  <c r="I121" i="1"/>
  <c r="I120" i="1" s="1"/>
  <c r="L107" i="1"/>
  <c r="L121" i="1"/>
  <c r="L120" i="1" s="1"/>
  <c r="J121" i="1"/>
  <c r="J120" i="1" s="1"/>
  <c r="H121" i="1"/>
  <c r="H120" i="1" s="1"/>
  <c r="M18" i="1"/>
  <c r="M17" i="1" s="1"/>
  <c r="M277" i="1"/>
  <c r="I277" i="1"/>
  <c r="K277" i="1"/>
  <c r="H277" i="1"/>
  <c r="I107" i="1"/>
  <c r="K121" i="1"/>
  <c r="K120" i="1" s="1"/>
  <c r="L18" i="1"/>
  <c r="H16" i="1"/>
  <c r="J277" i="1"/>
  <c r="J16" i="1"/>
  <c r="K16" i="1"/>
  <c r="M16" i="1"/>
  <c r="K340" i="1"/>
  <c r="J340" i="1"/>
  <c r="H340" i="1"/>
  <c r="I340" i="1"/>
  <c r="L340" i="1"/>
  <c r="M340" i="1"/>
  <c r="M194" i="1"/>
  <c r="J97" i="1"/>
  <c r="H97" i="1"/>
  <c r="K97" i="1"/>
  <c r="I97" i="1"/>
  <c r="K194" i="1"/>
  <c r="J194" i="1"/>
  <c r="K149" i="1"/>
  <c r="K148" i="1" s="1"/>
  <c r="G18" i="1"/>
  <c r="G17" i="1" s="1"/>
  <c r="G149" i="1"/>
  <c r="G148" i="1" s="1"/>
  <c r="J149" i="1"/>
  <c r="J148" i="1" s="1"/>
  <c r="G92" i="1"/>
  <c r="G85" i="1" s="1"/>
  <c r="M149" i="1"/>
  <c r="M148" i="1" s="1"/>
  <c r="I149" i="1"/>
  <c r="I148" i="1" s="1"/>
  <c r="G156" i="1"/>
  <c r="G108" i="1"/>
  <c r="G107" i="1" s="1"/>
  <c r="L149" i="1"/>
  <c r="L148" i="1" s="1"/>
  <c r="H149" i="1"/>
  <c r="H148" i="1" s="1"/>
  <c r="L92" i="1"/>
  <c r="L85" i="1" s="1"/>
  <c r="H92" i="1"/>
  <c r="H85" i="1" s="1"/>
  <c r="L194" i="1"/>
  <c r="I194" i="1"/>
  <c r="K92" i="1"/>
  <c r="K85" i="1" s="1"/>
  <c r="J92" i="1"/>
  <c r="J85" i="1" s="1"/>
  <c r="M92" i="1"/>
  <c r="M85" i="1" s="1"/>
  <c r="I92" i="1"/>
  <c r="I85" i="1" s="1"/>
  <c r="H194" i="1"/>
  <c r="G194" i="1"/>
  <c r="H106" i="1" l="1"/>
  <c r="H429" i="1" s="1"/>
  <c r="L17" i="1"/>
  <c r="L16" i="1" s="1"/>
  <c r="M106" i="1"/>
  <c r="M429" i="1" s="1"/>
  <c r="K106" i="1"/>
  <c r="K429" i="1" s="1"/>
  <c r="J106" i="1"/>
  <c r="J429" i="1" s="1"/>
  <c r="I106" i="1"/>
  <c r="I429" i="1" s="1"/>
  <c r="L106" i="1"/>
  <c r="G16" i="1"/>
  <c r="G120" i="1"/>
  <c r="G106" i="1" s="1"/>
  <c r="L429" i="1" l="1"/>
  <c r="G429" i="1"/>
</calcChain>
</file>

<file path=xl/sharedStrings.xml><?xml version="1.0" encoding="utf-8"?>
<sst xmlns="http://schemas.openxmlformats.org/spreadsheetml/2006/main" count="1486" uniqueCount="542">
  <si>
    <t>Наименование районных целевых программ</t>
  </si>
  <si>
    <t xml:space="preserve">Целевая статья </t>
  </si>
  <si>
    <t>ГРБС</t>
  </si>
  <si>
    <t>Развитие мобильной торговли в малонаселенных и труднодоступных населенных пунктах</t>
  </si>
  <si>
    <t>Субсидии юридическим лицам (кроме некоммерческих организаций), индивидуальным предпринимателям, физическим лицам</t>
  </si>
  <si>
    <t>Организация обучающих и информационных семинаров, тренингов по актуальным темам</t>
  </si>
  <si>
    <t xml:space="preserve">Иные закупки товаров, работ и услуг для обеспечения  государственных (муниципальных) нужд </t>
  </si>
  <si>
    <t>Организация и привлечение субъектов малого и среднего предпринимательства для участия в районных и областных выставках, ярмарках и конкурсах</t>
  </si>
  <si>
    <t xml:space="preserve">Организация и проведение мероприятий по подведению итогов деятельности субъектов малого и среднего предпринимательства, достигших наибольших результатов по итогам работы за год </t>
  </si>
  <si>
    <t>Иные закупки товаров, работ и услуг для обеспечения  государственных (муниципальных) нужд</t>
  </si>
  <si>
    <t>Подпрограмма «Создание условий для обеспечения выполнения органами местного самоуправления своих полномочий»</t>
  </si>
  <si>
    <t>Расходы на обеспечение функций органов местного самоуправления</t>
  </si>
  <si>
    <t>Уплата налогов, сборов и иных платежей</t>
  </si>
  <si>
    <t>Осуществление отдельных государственных полномочий в сфере административных отношений в соответствии с законом области от 28 ноября 2005 года № 1369-ОЗ «О наделении органов местного самоуправления отдельными государственными полномочиями в сфере административных  отношений» за счет средств единой субвенции</t>
  </si>
  <si>
    <t>Осуществление отдельных государственных полномочий в соответствии с законом области от 17 декабря 2007 года № 1720-ОЗ «О наделении органов местного самоуправления отдельными государственными полномочиями по организации и осуществлению деятельности по опеке и попечительству и по социальной поддержке  детей-сирот и детей, оставшихся без попечения родителей (за исключением детей, обучающихся в федеральных образовательных учреждениях), лиц из числа детей указанных категорий» за счет средств единой субвенции</t>
  </si>
  <si>
    <t xml:space="preserve">Расходы на выплаты персоналу государственных (муниципальных) органов </t>
  </si>
  <si>
    <t>Расходы на выплаты персоналу государственных (муниципальных) органов</t>
  </si>
  <si>
    <t>Иные закупки товаров, работ и услуг для обеспечения государственных (муниципальных) нужд</t>
  </si>
  <si>
    <t>Доплаты к пенсиям государственных служащих субъектов РФ и муниципальных служащих</t>
  </si>
  <si>
    <t>Публичные нормативные социальные выплаты гражданам</t>
  </si>
  <si>
    <t>Оказание других видов социальной помощи</t>
  </si>
  <si>
    <t>Расходы на выплату персоналу казенных учреждений</t>
  </si>
  <si>
    <t>Социальные выплаты гражданам, кроме публичных нормативных обязательств</t>
  </si>
  <si>
    <t>Оказание поддержки гражданам, обучающимся в средних и высших профессиональных учреждениях</t>
  </si>
  <si>
    <t>Стипендии</t>
  </si>
  <si>
    <t>Подпрограмма «Обеспечение защиты прав и законных интересов граждан, общества от угроз, связанных с коррупцией»</t>
  </si>
  <si>
    <t>Основное мероприятие «Организация изготовления и размещение социальной рекламы антикоррупционной направленности»</t>
  </si>
  <si>
    <t>Мероприятия по профилактике преступлений и иных правонарушений</t>
  </si>
  <si>
    <t>Подпрограмма «Снижение административных барьеров и повышение доступности муниципальных услуг, в том числе на базе многофункционального центра»</t>
  </si>
  <si>
    <t>Основное мероприятие «Совершенствование деятельности многофункционального центра»</t>
  </si>
  <si>
    <t>Осуществление отдельных государственных полномочий в соответствии с законом области от 10 декабря 2014 г. № 3526-ОЗ «О наделении органов местного самоуправления отдельными государственными полномочиями по организации деятельности многофункциональных центров предоставления государственных и муниципальных услуг»</t>
  </si>
  <si>
    <t>Субсидии бюджетным учреждениям</t>
  </si>
  <si>
    <t>Обеспечение деятельности многофункциональных центров предоставления государственных и муниципальных услуг</t>
  </si>
  <si>
    <t>Реализация расходных обязательств в части обеспечения выплаты заработной платы  работникам муниципальных учреждений</t>
  </si>
  <si>
    <t>Субсидии  бюджетным учреждениям</t>
  </si>
  <si>
    <t>Подпрограмма «Обеспечение деятельности по обслуживанию органов местного самоуправления и бюджетных учреждений</t>
  </si>
  <si>
    <t>Основное мероприятие «Обеспечение выполнения функций по обслуживанию органов местного самоуправления»</t>
  </si>
  <si>
    <t>Учебно-методические кабинеты, централизованные бухгалтерии, группы хозяйственного обслуживания, учебные фильмотеки, межшкольные учебно-производственные комбинаты, логопедические пункты</t>
  </si>
  <si>
    <t xml:space="preserve">Расходы на выплату персоналу казенных учреждений </t>
  </si>
  <si>
    <t>Подпрограмма «Развитие дошкольного образования»</t>
  </si>
  <si>
    <t>Детские дошкольные учреждения</t>
  </si>
  <si>
    <t xml:space="preserve">Субсидии  бюджетным учреждениям </t>
  </si>
  <si>
    <t>Обеспечение дошкольного образования в муниципальных дошкольных образовательных организациях</t>
  </si>
  <si>
    <t>Осуществление отдельных государственных полномочий в соответствии законом области от 17 декабря 2007 года № 1719-ОЗ «О наделении органов местного самоуправления отдельными государственными полномочиями в сфере образования»</t>
  </si>
  <si>
    <t>Подпрограмма «Развитие общего образования»</t>
  </si>
  <si>
    <t>Основное мероприятие «Организация предоставления общедоступного и бесплатного начального общего, основного общего, среднего общего образования в муниципальных образовательных организациях»</t>
  </si>
  <si>
    <t>Школы-детские сады, школы начальные, неполные средние и средние</t>
  </si>
  <si>
    <t>Обеспечение общеобразовательного процесса в муниципальных образовательных  организациях</t>
  </si>
  <si>
    <t xml:space="preserve">Субсидии бюджетным учреждениям </t>
  </si>
  <si>
    <t>Основное мероприятие «Организация бесплатного питания для обучающихся»</t>
  </si>
  <si>
    <t>Организация бесплатного горячего питания обучающихся, получающих начальное общее образование в муниципальных образовательных организациях</t>
  </si>
  <si>
    <t>Проведение мероприятий по обеспечению условий для организации питания обучающихся в муниципальных образовательных организациях</t>
  </si>
  <si>
    <t>Основное мероприятие  «Обеспечение выплат денежного вознаграждения за выполнение функций классного руководства педагогическим работникам»</t>
  </si>
  <si>
    <t>Обеспечение дошкольного образования в муниципальных образовательных организациях, начального общего, основного общего, среднего общего образования в муниципальных образовательных  организациях, обеспечение дополнительного  образования детей в муниципальных образовательных организациях в части ежемесячного денежного  вознаграждения за классное руководство педагогическим работникам муниципальных образовательных организаций</t>
  </si>
  <si>
    <t>Основное мероприятие «Обеспечение предоставления мер социальной поддержки отдельным категориям обучающихся в муниципаль-ных образовательных организациях»</t>
  </si>
  <si>
    <t>Подпрограмма «Развитие дополнительного образования»</t>
  </si>
  <si>
    <t>Основное мероприятие «Организация предоставления дополнительного образования детям в муниципальных образовательных организациях»</t>
  </si>
  <si>
    <t>Учреждения по внешкольной работе с детьми</t>
  </si>
  <si>
    <t>Субсидии некоммерческим организациям (за исключением государственных (муниципальных) учреждений)</t>
  </si>
  <si>
    <t>Подпрограмма «Общие мероприятия развития системы образования»</t>
  </si>
  <si>
    <t>Расходы на выплату персоналу государственных (муниципальных) органов</t>
  </si>
  <si>
    <t>Основное мероприятие «Поддержка одаренных детей и талантливой молодежи»</t>
  </si>
  <si>
    <t>Основное мероприятие «Содействие занятости населения»</t>
  </si>
  <si>
    <t>Обеспечение жильем молодых семей</t>
  </si>
  <si>
    <t>Социальные выплаты гражданам, кроме публичных нормативных  обязательств</t>
  </si>
  <si>
    <t>Подпрограмма «Профилактика преступлений и иных правонарушений»</t>
  </si>
  <si>
    <t>Основное мероприятие  «Реализация профилактических мер и обеспечение межведомственного взаимодействия в сфере профилактики правонарушений и иных преступлений»</t>
  </si>
  <si>
    <t>Подпрограмма «Противодействие незаконному обороту наркотиков, снижение масштабов злоупотребления алкогольной продукции, профилактика алкоголизма и наркомании»</t>
  </si>
  <si>
    <t>Мероприятия по обеспечению противодействия незаконному обороту наркотиков, снижение масштабов злоупотребления алкогольной продукции, профилактика алкоголизма и наркомании</t>
  </si>
  <si>
    <t xml:space="preserve">Расходы на выплату персоналу государственных (муниципальных) органов </t>
  </si>
  <si>
    <t>Реализация расходных обязательств в части выплаты заработной платы работникам муниципальных учреждений</t>
  </si>
  <si>
    <t>Основное мероприятие «Улучшение жилищных условий граждан, проживающих в сельской местности, в т.ч. молодых семей и молодых специалистов»</t>
  </si>
  <si>
    <t>Улучшение жилищных условий граждан, проживающих в сельской местности, в том числе молодых семей и молодых специалистов</t>
  </si>
  <si>
    <t>Основное мероприятие «Мероприятия, направленные на развитие системы комплексного мониторинга окружающей среды и муниципального экологического надзора»</t>
  </si>
  <si>
    <t>Природоохранные мероприятия</t>
  </si>
  <si>
    <t>Основное мероприятие «Развитие сети физкультурно-оздоровительных и спортивных сооружений»</t>
  </si>
  <si>
    <t xml:space="preserve">Мероприятия в области спорта и физической культуры </t>
  </si>
  <si>
    <t>Иные закупки товаров, работ и услуг для государственных (муниципальных) нужд</t>
  </si>
  <si>
    <t>Основное мероприятие «Материально-техническое обеспечение процесса совершенствования физического воспитания и развития физической культуры и спорта»</t>
  </si>
  <si>
    <t>Основное мероприятие «Физическая культура среди инвалидов и лиц пожилого возраста»</t>
  </si>
  <si>
    <t>Расходы на обеспечение деятельности (оказание услуг) государственных (муниципальных) учреждений</t>
  </si>
  <si>
    <t>Основное мероприятие «Реализация стратегического проекта «Здоровый образ жизни»</t>
  </si>
  <si>
    <t>Основное мероприятие «Техническое обслуживание и аварийно-диспетчерское обслуживание построенных распределительных газопроводов»</t>
  </si>
  <si>
    <t>Мероприятия в сфере управления и распоряжения имуществом</t>
  </si>
  <si>
    <t>Выполнение работ по содержанию  автомобильных дорог и искусственных сооружений</t>
  </si>
  <si>
    <t>Основное мероприятие «Ремонт и капитальный ремонт автомобильных дорог местного значения и искусственных сооружений»</t>
  </si>
  <si>
    <t>Осуществление дорожной деятельности в отношении автомобильных дорог общего пользования местного значения для обеспечения подъездов к земельным участкам, предоставляемым отдельным категориям граждан</t>
  </si>
  <si>
    <t>Основное мероприятие «Противопаводковые мероприятия»</t>
  </si>
  <si>
    <t>Подготовка автомобильных дорог и искусственных сооружений к прохождению паводка, а также ликвидация причиненного ущерба в послепаводковый период</t>
  </si>
  <si>
    <t>Основное мероприятие «Обеспечение правового оформления дорог общего пользования местного значения, находящихся в районной собственности»</t>
  </si>
  <si>
    <t>Прочие мероприятия в сфере дорожного хозяйства</t>
  </si>
  <si>
    <t>Основное мероприятие «Безопасность дорожного движения»</t>
  </si>
  <si>
    <t>Основное мероприятие «Проектно-изыскательские работы (ПИР), экспертизы»</t>
  </si>
  <si>
    <t>Выполнение проектно-изыскательских работ (ПИР), экспертиз</t>
  </si>
  <si>
    <t>Подпрограмма «Транспортное  обслуживание населения»</t>
  </si>
  <si>
    <t>Организация транспортного обслуживания населения на муниципальных маршрутах регулярных перевозок по регулируемым тарифам в рамках подпрограммы «Транспортное обслуживание населения» государственной программы Вологодской области «Дорожная сеть и транспортное обслуживание в 2021-2025 годах»</t>
  </si>
  <si>
    <t>Подпрограмма «Развитие музейного дела»</t>
  </si>
  <si>
    <t>Основное мероприятие «Музеи и постоянные выставки»</t>
  </si>
  <si>
    <t>Учреждения культуры</t>
  </si>
  <si>
    <t>Подпрограмма «Развитие библиотечного дела»</t>
  </si>
  <si>
    <t>Основное мероприятие «Библиотеки»</t>
  </si>
  <si>
    <t>Реализация мероприятий по модернизации библиотек в части комплектования книжных фондов библиотек муниципальных образований, за исключением расходов, предусмотренных на софинансирование субсидий из федерального бюджета</t>
  </si>
  <si>
    <t>Подпрограмма «Развитие образования в сфере культуры и искусства»</t>
  </si>
  <si>
    <t>Основное мероприятие «Обеспечение выполнения муниципального задания учреждениями дополнительного образования детей в сфере культуры»</t>
  </si>
  <si>
    <t>Подпрограмма «Обеспечение культурно - досуговой деятельности»</t>
  </si>
  <si>
    <t xml:space="preserve">Основное мероприятие «Предоставление населению услуг в сфере культуры, организация культурного досуга и отдыха» </t>
  </si>
  <si>
    <t>Реализация мероприятий, направленных на развитие туризма</t>
  </si>
  <si>
    <t>Основное мероприятие «Обеспечение деятельности Управления финансов, как ответственного исполнителя муниципальной программы»</t>
  </si>
  <si>
    <t>Обеспечение деятельности органов местного самоуправления</t>
  </si>
  <si>
    <t>Подпрограмма «Обслуживание муниципального долга»</t>
  </si>
  <si>
    <t>Обслуживание муниципального долга</t>
  </si>
  <si>
    <t>Подпрограмма «Создание условий для обеспечения качественными коммунальными услугами»</t>
  </si>
  <si>
    <t>Мероприятия по модернизации коммунального хозяйства</t>
  </si>
  <si>
    <t>Бюджетные инвестиции</t>
  </si>
  <si>
    <t>Основное мероприятие «Проведение капитального ремонта муниципального жилищного фонда»</t>
  </si>
  <si>
    <t xml:space="preserve">Осуществление мероприятий  по капитальному ремонту муниципального жилищного фонда </t>
  </si>
  <si>
    <t>Реализация регионального проекта «Обеспечение устойчивого сокращения непригодного для проживания жилищного фонда»</t>
  </si>
  <si>
    <t>Обеспечение мероприятий по переселению граждан из аварийного жилищного фонда, в том числе по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– Фонд содействия реформированию жилищно-коммунального хозяйства</t>
  </si>
  <si>
    <t>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областного бюджета</t>
  </si>
  <si>
    <t>Основное мероприятие «Изготовление технических планов и кадастровых паспортов»</t>
  </si>
  <si>
    <t>Паспортизация объектов капитального строительства, регистрируемых в муниципальную собственность</t>
  </si>
  <si>
    <t>Основное мероприятие «Изготовление экспертных заключений о признании аварийными, подлежащими сносу или реконструкции и заключений (справок) кадастровых инженеров об отсутствии на земельных участках объектов капитального строительства»</t>
  </si>
  <si>
    <t>Проведение экспертизы технического состояния объектов муниципальной собственности и многоквартирных жилых домов</t>
  </si>
  <si>
    <t>Содержание муниципального имущества</t>
  </si>
  <si>
    <t>Основное мероприятие «Оплата взносов на капитальный ремонт и услуг за содержание объектов муниципального имущества, приобретение имущества для муниципальных нужд, оплата услуг по начислению и администрированию платежей за наем жилых помещений»</t>
  </si>
  <si>
    <t>Имущественный взнос в некоммерческую организацию «Фонд капитального ремонта многоквартирных домов»</t>
  </si>
  <si>
    <t xml:space="preserve">Формирование земельных участков под объектами, находящимися в муниципальной собственности и для проведения аукционов  </t>
  </si>
  <si>
    <t>Основное мероприятие «Оценка стоимости годовой арендной платы и рыночной стоимости земельных участков»</t>
  </si>
  <si>
    <t>Рыночная оценка стоимости муниципального имущества, в том числе земельных участков</t>
  </si>
  <si>
    <t>Осуществление отдельных государственных полномочий в соответствии законом области «О наделении органов местного самоуправления отдельными государственными полномочиями по предоставлению единовременной денежной выплаты взамен предоставления земельного участка гражданам, имеющим трех и более детей»</t>
  </si>
  <si>
    <t xml:space="preserve">Иные закупки товаров , работ и услуг для обеспечения государственных (муниципальных) нужд </t>
  </si>
  <si>
    <t>Всего по программам</t>
  </si>
  <si>
    <t>Раз-            дел</t>
  </si>
  <si>
    <t>Под-     раздел</t>
  </si>
  <si>
    <t>Вид  расхода</t>
  </si>
  <si>
    <t>07</t>
  </si>
  <si>
    <t>04</t>
  </si>
  <si>
    <t>01</t>
  </si>
  <si>
    <t>05</t>
  </si>
  <si>
    <t>03</t>
  </si>
  <si>
    <t>08</t>
  </si>
  <si>
    <t>06</t>
  </si>
  <si>
    <t>02</t>
  </si>
  <si>
    <t>09</t>
  </si>
  <si>
    <t>на 2023 и плановый период 2024 и 2025 годы</t>
  </si>
  <si>
    <t>Сумма (тыс. рублей)</t>
  </si>
  <si>
    <t>01 0 00 00000</t>
  </si>
  <si>
    <t>Муниципальная программа «Развитие образования Междуреченского муниципального округа на 2023 - 2027 годы»</t>
  </si>
  <si>
    <t>01  1 00 00000</t>
  </si>
  <si>
    <t>01 1 01 00000</t>
  </si>
  <si>
    <t>01 1 01 10590</t>
  </si>
  <si>
    <t>01 1 01 72010</t>
  </si>
  <si>
    <t>01 1 01 70030</t>
  </si>
  <si>
    <t>01 2 00 00000</t>
  </si>
  <si>
    <t>01 2 01 00000</t>
  </si>
  <si>
    <t>01 2 01 13590</t>
  </si>
  <si>
    <t>01 2 01 72010</t>
  </si>
  <si>
    <t>01 2 01 70030</t>
  </si>
  <si>
    <t>01 2 04 00000</t>
  </si>
  <si>
    <t>01 2 04 72020</t>
  </si>
  <si>
    <t>01 2 04 L3041</t>
  </si>
  <si>
    <t>01 2 04 S1440</t>
  </si>
  <si>
    <t>01 2 05 00000</t>
  </si>
  <si>
    <t>01 2  05 53031</t>
  </si>
  <si>
    <t>01 2 06 72020</t>
  </si>
  <si>
    <t>01 2 06 00000</t>
  </si>
  <si>
    <t>01 4 02 00000</t>
  </si>
  <si>
    <t>01 4 02 24010</t>
  </si>
  <si>
    <t>Обеспечение питанием обучающихся с ограниченными возможностями здоровья, не проживающих в организациях, осуществляющих образовательную деятельность</t>
  </si>
  <si>
    <t>01 2 06 S1490</t>
  </si>
  <si>
    <t>01 2 E1 00000</t>
  </si>
  <si>
    <t>01 4 03 00000</t>
  </si>
  <si>
    <t>01 4 03 27020</t>
  </si>
  <si>
    <t>01 3 00 00000</t>
  </si>
  <si>
    <t>01 3 01 00000</t>
  </si>
  <si>
    <t>01 3 01 15590</t>
  </si>
  <si>
    <t>01 3 01 70030</t>
  </si>
  <si>
    <t>01 4 00 00000</t>
  </si>
  <si>
    <t>01 4 04 00000</t>
  </si>
  <si>
    <t>01 4 04 27020</t>
  </si>
  <si>
    <t>01 4 01 00000</t>
  </si>
  <si>
    <t>01 4 01 00190</t>
  </si>
  <si>
    <t>01 4 01 70030</t>
  </si>
  <si>
    <t>02 0 00 00000</t>
  </si>
  <si>
    <t>Муниципальная программа «Содействие развитию предпринимательской деятельности в Междуреченском муниципальном округе Вологодской области на 2023-2027 годы»</t>
  </si>
  <si>
    <t>02 0 01 00000</t>
  </si>
  <si>
    <t>Основное мероприятие «Расширение доступа начинающих предпринимателей и субъектов малого и среднего предпринимательства к финансовым и материальным ресурсам, в том числе предоставление субсидии субъектам малого и среднего бизнеса округа на развитие мобильной торговли в малонаселенных и труднодоступных населенных пунктах»</t>
  </si>
  <si>
    <t xml:space="preserve">Основное мероприятие «Обеспечение консультативной, образовательной, организационно -методической и информационной поддержки субъектам малого и среднего предпринимательства, социального предпринимательства и  физическим лицам, не являющимися индивидуальными предпринимателями и применяющим специальный налоговый режим «Налог на профессиональный доход»  </t>
  </si>
  <si>
    <t>02 0 01 S1250</t>
  </si>
  <si>
    <t>02 0 02 80610</t>
  </si>
  <si>
    <t xml:space="preserve">02 0 02 80610 </t>
  </si>
  <si>
    <t>02 0 03 00000</t>
  </si>
  <si>
    <t>Основное мероприятие «Содействие росту конкурентоспособности и продвижению продукции субъектов малого и среднего предпринимательства, социального предпринимательства и физических лиц, не являющимися  не являющимися индивидуальными предпринимателями и применяющим специальный налоговый режим «Налог на профессиональный доход»</t>
  </si>
  <si>
    <t xml:space="preserve">02 0 03 80640 </t>
  </si>
  <si>
    <t>02 0 02 00000</t>
  </si>
  <si>
    <t xml:space="preserve">02  0 03 80650 </t>
  </si>
  <si>
    <t xml:space="preserve">02 0 03 80650 </t>
  </si>
  <si>
    <t>Муниципальная программа «Формирование современной городской среды на территории села Шуйское Междуреченского муниципального округа на 2023-2027 годы»</t>
  </si>
  <si>
    <t>03 0 00 00000</t>
  </si>
  <si>
    <t>03 0 F2 00000</t>
  </si>
  <si>
    <t>04 0 00 00000</t>
  </si>
  <si>
    <t>Муниципальная программа «Совершенствование муниципального управления в Междуреченском муниципальном округе на 2023-2027 годы»</t>
  </si>
  <si>
    <t>Основное мероприятие «Обеспечение деятельности администрации округа, в том числе организация материально-технического, программного обеспечения»</t>
  </si>
  <si>
    <t>04 1 00 00000</t>
  </si>
  <si>
    <t>04 1 01 00000</t>
  </si>
  <si>
    <t>04 1 01 00190</t>
  </si>
  <si>
    <t xml:space="preserve">Осуществление отдельных государственных полномочий в соответствии с законом области от 28 апреля 2006 года № 1443-ОЗ «О наделении органов местного самоуправления муниципальных районов, муниципальных округов и городских округов Вологодской области отдельными государственными полномочиями в сфере архивного дела» </t>
  </si>
  <si>
    <t>04 1 01 72190</t>
  </si>
  <si>
    <t xml:space="preserve">04 1 01 72311      </t>
  </si>
  <si>
    <t>04 1 01 72312</t>
  </si>
  <si>
    <t>Осуществление отдельных государственных полномочий в соответствии с законом области от 5 октября 2006 года № 1501-ОЗ «О наделении органов местного самоуправления муниципальных районов, муниципальных округов и городских округов Вологодской области отдельными государственными полномочиями в сфере регулирования цен (тарифов)» за счет средств единой субвенции</t>
  </si>
  <si>
    <t xml:space="preserve">04 1 01 72315      </t>
  </si>
  <si>
    <t>04 2 00 00000</t>
  </si>
  <si>
    <t xml:space="preserve">Подпрограмма «Формирование и развитие кадрового потенциала в Междуреченском муниципальном округе» </t>
  </si>
  <si>
    <t>04 2 01 00000</t>
  </si>
  <si>
    <t>04 2 01 00190</t>
  </si>
  <si>
    <t xml:space="preserve">04 2 01 00190 </t>
  </si>
  <si>
    <t>04 2 01 70030</t>
  </si>
  <si>
    <t>04 2 01 72190</t>
  </si>
  <si>
    <t>Осуществление отдельных государственных полномочий в соответствии с законом области от 28 апреля 2006 года № 1443-ОЗ «О наделении органов местного самоуправления муниципальных районов, муниципальных округов и городских округов Вологодской области отдельными государственными полномочиями в сфере архивного дела» в части выплаты заработной платы</t>
  </si>
  <si>
    <t xml:space="preserve">04 2 01 72311      </t>
  </si>
  <si>
    <t>04 2 01 72312</t>
  </si>
  <si>
    <t xml:space="preserve">04 2 01 72315      </t>
  </si>
  <si>
    <r>
      <t xml:space="preserve">Осуществление отдельных государственных полномочий в соответствии с законом области от 17 декабря 2007 года № 1720-ОЗ «О наделении органов местного самоуправления отдельными государственными полномочиями по организации и осуществлению деятельности по опеке и попечительству и по социальной поддержке  детей-сирот и детей, оставшихся без попечения родителей (за исключением детей, обучающихся в федеральных образовательных учреждениях), лиц из числа детей указанных категорий» </t>
    </r>
    <r>
      <rPr>
        <sz val="10"/>
        <color theme="1"/>
        <rFont val="Times New Roman"/>
        <family val="1"/>
        <charset val="204"/>
      </rPr>
      <t>в части выплаты заработной платы за счет средств единой субвенции</t>
    </r>
  </si>
  <si>
    <t>Повышение квалификации муниципальных служащих органов местного самоуправления округа</t>
  </si>
  <si>
    <t>04 2 01 20230</t>
  </si>
  <si>
    <t>04 2 01 83010</t>
  </si>
  <si>
    <t>04 2 02 00000</t>
  </si>
  <si>
    <t>Основное мероприятие «Обеспечение кадрами бюджетных учреждений социальной сферы, расположенных на территории Междуреченского муниципального округа»</t>
  </si>
  <si>
    <t>04 2 02 83030</t>
  </si>
  <si>
    <t>04 2 02 83040</t>
  </si>
  <si>
    <t xml:space="preserve">04 3 00 00000 </t>
  </si>
  <si>
    <t>04 3 01 00000</t>
  </si>
  <si>
    <t>04 3 01 23060</t>
  </si>
  <si>
    <t>04 4 00 00000</t>
  </si>
  <si>
    <t>04 4 01 00000</t>
  </si>
  <si>
    <t>04 4 01 72250</t>
  </si>
  <si>
    <t>04 4 01 82250</t>
  </si>
  <si>
    <t xml:space="preserve">04 4 01 82250 </t>
  </si>
  <si>
    <t>04 5 00 00000</t>
  </si>
  <si>
    <t>04 5 01 00000</t>
  </si>
  <si>
    <t>04 5 01 12590</t>
  </si>
  <si>
    <t>04 5 01 70030</t>
  </si>
  <si>
    <r>
      <rPr>
        <b/>
        <sz val="12"/>
        <color theme="1"/>
        <rFont val="Times New Roman"/>
        <family val="1"/>
        <charset val="204"/>
      </rPr>
      <t>Распределение бюджетных ассигнований  на реализацию муниципальных программ округа</t>
    </r>
    <r>
      <rPr>
        <b/>
        <sz val="12"/>
        <color theme="1"/>
        <rFont val="Calibri"/>
        <family val="2"/>
        <charset val="204"/>
        <scheme val="minor"/>
      </rPr>
      <t xml:space="preserve">
на  2022  и плановый период 2023   и 2024 годов
</t>
    </r>
  </si>
  <si>
    <t>Муниципальная программа «Обеспечение жильем молодых семей в Междуреченском муниципальном округе на 2023-2027 годы»</t>
  </si>
  <si>
    <t>Основное мероприятие «Поддержка молодых семей Междуреченского муниципального округа в приобретении жилья»</t>
  </si>
  <si>
    <t>05 0 00 00000</t>
  </si>
  <si>
    <t>05 0 01 00000</t>
  </si>
  <si>
    <t>05 0 01 L4970</t>
  </si>
  <si>
    <t>06 0 00 00000</t>
  </si>
  <si>
    <t>Муниципальная  программа «Обеспечение профилактики правонарушений на территории  Междуреченского муниципального округа на 2023-2027 годы»</t>
  </si>
  <si>
    <t>06 1 00 00000</t>
  </si>
  <si>
    <t>06 1 01 00000</t>
  </si>
  <si>
    <t>06 1 01 23060</t>
  </si>
  <si>
    <t>06 2 02 23080</t>
  </si>
  <si>
    <t>06 2 02 00000</t>
  </si>
  <si>
    <t>06 2 00 00000</t>
  </si>
  <si>
    <t>Муниципальная программа «Комплексное  развитие сельских территорий Междуреченского муниципального округа на 2023-2027 годы»</t>
  </si>
  <si>
    <t>07 0 01 00000</t>
  </si>
  <si>
    <t>07  0 00 00000</t>
  </si>
  <si>
    <t>07 0 01 L5764</t>
  </si>
  <si>
    <t xml:space="preserve"> 07 0 01 L5764</t>
  </si>
  <si>
    <t>14</t>
  </si>
  <si>
    <t>Муниципальная  программа «Обеспечение экологической безопасности на территории Междуреченского муниципального округа на 2023-2027 годы»</t>
  </si>
  <si>
    <t>08 0 00 00000</t>
  </si>
  <si>
    <t>Осуществление отдельных государственных полномочий в  соответствии с законом области от 28 июня 2006 года № 1465-ОЗ «О наделении органов местного самоуправления  отдельными государственными полномочиями в сфере охраны окружающей среды» за счет средств единой субвенции</t>
  </si>
  <si>
    <t>08 0 01 00000</t>
  </si>
  <si>
    <t>08 0 01 20110</t>
  </si>
  <si>
    <t>07 0 02 00000</t>
  </si>
  <si>
    <t>07 0 02 S1400</t>
  </si>
  <si>
    <t>Основное мероприятие «Проведение мероприятий по предотвращению распространения сорного растения борщевик Сосновского»</t>
  </si>
  <si>
    <t>09 0 00 00000</t>
  </si>
  <si>
    <t>Муниципальная программа «Развитие физической культуры и спорта в Междуреченском муниципальном округе на 2023-2027 годы»</t>
  </si>
  <si>
    <t>Проведение мероприятий по предотвращению распространения сорного растения борщевик Сосновского</t>
  </si>
  <si>
    <t>09 1 01 00000</t>
  </si>
  <si>
    <t xml:space="preserve">09 1 01 20600  </t>
  </si>
  <si>
    <t>09 1 01 20600</t>
  </si>
  <si>
    <t>09 1 02 00000</t>
  </si>
  <si>
    <t>09 1 02 20600</t>
  </si>
  <si>
    <t>09 1 03 00000</t>
  </si>
  <si>
    <t>09 1 03 20600</t>
  </si>
  <si>
    <t>09 1 04 00000</t>
  </si>
  <si>
    <t>09 1 04 20600</t>
  </si>
  <si>
    <t>09 1 00 00000</t>
  </si>
  <si>
    <t>Подпрограмма «Физкультура и массовый спорт»</t>
  </si>
  <si>
    <t xml:space="preserve">Основное мероприятие «Обеспечение деятельности физкультурно-оздоровительных комплексов» </t>
  </si>
  <si>
    <t>Организация и проведение мероприятий на территории округа по месту жительства  и (или) отдыха организованных занятий граждан физической культурой</t>
  </si>
  <si>
    <t>09 2 00 00000</t>
  </si>
  <si>
    <t>09 2 01 00000</t>
  </si>
  <si>
    <t>09 2 01 00590</t>
  </si>
  <si>
    <t>09 2 01 70030</t>
  </si>
  <si>
    <t>Муниципальная программа «Развитие газификации на территории Междуреченского муниципального округа на 2023-2027 годы»</t>
  </si>
  <si>
    <t>Основное мероприятие «Разработка проектно-сметной документации и экспертиза»</t>
  </si>
  <si>
    <t>Разработка проектно-сметной документации и экспертиза</t>
  </si>
  <si>
    <t>10 0 00 00000</t>
  </si>
  <si>
    <t>10 0 01 00000</t>
  </si>
  <si>
    <t>10 0 01 83110</t>
  </si>
  <si>
    <t>10 0 02 00000</t>
  </si>
  <si>
    <t>10 0 02 20500</t>
  </si>
  <si>
    <t>Муниципальная программа «Сохранение и совершенствование транспортной системы на территории Междуреченского муниципального округа на 2023– 2027 годы»</t>
  </si>
  <si>
    <t>Подпрограмма «Сохранение и совершенствование сети автомобильных дорог местного значения»</t>
  </si>
  <si>
    <t>Основное мероприятие «Содержание  автомобильных дорог местного значения и искусственных сооружений на них»</t>
  </si>
  <si>
    <t xml:space="preserve">Выполнение работ по ремонту и капитальному ремонту автомобильных дорог и искусственных сооружений </t>
  </si>
  <si>
    <t>11 1 00 00000</t>
  </si>
  <si>
    <t>11 1 01 00000</t>
  </si>
  <si>
    <t>11 1 01 41200</t>
  </si>
  <si>
    <t>11 1 02 00000</t>
  </si>
  <si>
    <t>11 1 02 S1360</t>
  </si>
  <si>
    <t>11 1 03 00000</t>
  </si>
  <si>
    <t>11 1 03 20700</t>
  </si>
  <si>
    <t>11 1 04 00000</t>
  </si>
  <si>
    <t>11 1 04 20300</t>
  </si>
  <si>
    <t>11 1 05 00000</t>
  </si>
  <si>
    <t>11 1 05 41300</t>
  </si>
  <si>
    <t>11 1 06 00000</t>
  </si>
  <si>
    <t>11 1 06 41101</t>
  </si>
  <si>
    <t>11 0 00 00000</t>
  </si>
  <si>
    <t>11 2 00 00000</t>
  </si>
  <si>
    <t>11 2 01 00000</t>
  </si>
  <si>
    <t>11 2 01 S1370</t>
  </si>
  <si>
    <t>Основное мероприятие «Компенсация потерь в доходах транспортным организациям и индивидуальным предпринимателям, осуществляющим  перевозки населения автобусами по социально- значимым внутрирайонным маршрутам, в том числе оказание услуг по перевозке населения автомобильным транспортом по регулируемым тарифам»</t>
  </si>
  <si>
    <t>13 0 00 00000</t>
  </si>
  <si>
    <t>13 1 01 00000</t>
  </si>
  <si>
    <t>13 1 01 01590</t>
  </si>
  <si>
    <t>13 1 01 70030</t>
  </si>
  <si>
    <t>13 2 00 00000</t>
  </si>
  <si>
    <t>13  2 01 00000</t>
  </si>
  <si>
    <t>13 2 01 01590</t>
  </si>
  <si>
    <t>13 2 01 70030</t>
  </si>
  <si>
    <t xml:space="preserve"> 13 3 00 00000</t>
  </si>
  <si>
    <t>13 3 01 00000</t>
  </si>
  <si>
    <t>13 3 01 15590</t>
  </si>
  <si>
    <t>13 3 01 70030</t>
  </si>
  <si>
    <t>13 4 00 00000</t>
  </si>
  <si>
    <t>13 4 01 00000</t>
  </si>
  <si>
    <t>13 4 01 01590</t>
  </si>
  <si>
    <t xml:space="preserve"> 13 4 01 70030</t>
  </si>
  <si>
    <t>13 4 01 70030</t>
  </si>
  <si>
    <t>13 5 00 00000</t>
  </si>
  <si>
    <t>13 5 01 00000</t>
  </si>
  <si>
    <t>13 5 01 20430</t>
  </si>
  <si>
    <t>Основное мероприятие «Обслуживание муниципального долга округа»</t>
  </si>
  <si>
    <t>Процентные платежи по долговым обязательствам округа</t>
  </si>
  <si>
    <t xml:space="preserve">12 3 00 00000 </t>
  </si>
  <si>
    <t>12 3 01 00000</t>
  </si>
  <si>
    <t>12 3 01 20990</t>
  </si>
  <si>
    <t>Муниципальная программа «Управление финансами Междуреченского муниципального округа Вологодской области на 2023 – 2027 годы»</t>
  </si>
  <si>
    <t>12  0 00 00000</t>
  </si>
  <si>
    <t>12 1 00 00000</t>
  </si>
  <si>
    <t>12 1 02 00000</t>
  </si>
  <si>
    <t>Подпрограмма «Обеспечение сбалансированности бюджета округа, повышение эффективности бюджетных расходов  на 2023-2027 годы»</t>
  </si>
  <si>
    <t>12 1 02 12590</t>
  </si>
  <si>
    <t>12  1 02 12590</t>
  </si>
  <si>
    <t>12 1 02 70030</t>
  </si>
  <si>
    <t>12  2 00 00000</t>
  </si>
  <si>
    <t>12 2 01 00000</t>
  </si>
  <si>
    <t>12 2 01 00190</t>
  </si>
  <si>
    <t>12 2 01 70030</t>
  </si>
  <si>
    <t>Основное мероприятие «Обеспечение бюджетного процесса в части исполнения бюджета округа в соответствии с бюджетным законодательством»</t>
  </si>
  <si>
    <t>Подпрограмма «Обеспечение реализации муниципальной программы «Управление муниципальными финансами Междуреченского муниципального округа на 2023– 2027 годы»</t>
  </si>
  <si>
    <t>Обеспечение развития и укрепление материально-технической базы муниципальных учреждений отрасли культуры</t>
  </si>
  <si>
    <t>13 2 01 S1960</t>
  </si>
  <si>
    <t>13 4 02 00000</t>
  </si>
  <si>
    <t>13 4 02 S1960</t>
  </si>
  <si>
    <t>Подпрограмма «Развитие туризма в Междуреченском муниципальном округе»</t>
  </si>
  <si>
    <t>Основное мероприятие «Поддержка проектов, направленных на развитие туристского кластера на территории округа»</t>
  </si>
  <si>
    <t>14 0 00 00000</t>
  </si>
  <si>
    <t>Муниципальная программа «Модернизация коммунального хозяйства на территории Междуреченского муниципального округа на 2023-2027 годы»</t>
  </si>
  <si>
    <t>Основное мероприятие «Модернизация коммунального хозяйства на территории округа»</t>
  </si>
  <si>
    <t>Муниципальная программа «Капитальный ремонт муниципального жилищного фонда Междуреченского муниципального округа на 2023-2027 годы»</t>
  </si>
  <si>
    <t>14 1 00 00000</t>
  </si>
  <si>
    <t>14 1 01 00000</t>
  </si>
  <si>
    <t>15 0 01 00000</t>
  </si>
  <si>
    <t>15 0 01 25010</t>
  </si>
  <si>
    <t>Основное мероприятие «Региональный проект «Обеспечение качественного нового уровня развития инфраструктуры культуры («Культурная среда»)»</t>
  </si>
  <si>
    <t>16 0 00 00000</t>
  </si>
  <si>
    <t>16 0 F3 00000</t>
  </si>
  <si>
    <t>16 0 F3 67483</t>
  </si>
  <si>
    <t>16 0 F3 67484</t>
  </si>
  <si>
    <t>Муниципальная программа «Переселение граждан из аварийного жилищного фонда Междуреченского муниципального округа на 2019-2025 годы»</t>
  </si>
  <si>
    <t>Софинансирование мероприятий по переселению граждан за счет средств бюджета округа</t>
  </si>
  <si>
    <t>17 0 00 00000</t>
  </si>
  <si>
    <t>Муниципальная программа «Совершенствование системы управления муниципальным имуществом и земельными ресурсами Междуреченского муниципального округа на 2020-2024 годы»</t>
  </si>
  <si>
    <t>Подпрограмма «Совершенствование системы учета, использования и распоряжения муниципальным имуществом Междуреченского муниципального округа»</t>
  </si>
  <si>
    <t>17 1 00 00000</t>
  </si>
  <si>
    <t>17 1 01 00000</t>
  </si>
  <si>
    <t>17 1 01 20520</t>
  </si>
  <si>
    <t>17 1 03 00000</t>
  </si>
  <si>
    <t>17 1 04 00000</t>
  </si>
  <si>
    <t>17 1 02 00000</t>
  </si>
  <si>
    <t>17 1 02 20530</t>
  </si>
  <si>
    <t>17 1 03 20510</t>
  </si>
  <si>
    <t>Основные мероприятия «Оплата коммунальных услуг пустующих жилых и нежилых помещений, находящихся в муниципальной собственности Междуреченского муниципального округа»</t>
  </si>
  <si>
    <t>17 1 04 62100</t>
  </si>
  <si>
    <t>17 2 00 00000</t>
  </si>
  <si>
    <t>17 2 01 00000</t>
  </si>
  <si>
    <t>17 2 01 80660</t>
  </si>
  <si>
    <t>Подпрограмма «Совершенствование системы учета, использования и распоряжения земельными ресурсами Междуреченского муниципального округа»</t>
  </si>
  <si>
    <t xml:space="preserve">Основное мероприятие «Организация выполнения кадастровых работ, в том числе комплексных в отношении земельных участков Междуреченского муниципального округа» </t>
  </si>
  <si>
    <t xml:space="preserve">17 2 P1 00000 </t>
  </si>
  <si>
    <t>17 2 P1 72300</t>
  </si>
  <si>
    <t>Попрограмма «Обеспечение реализации муниципальной программы «Развитие территории Междуреченского муниципального округа на 2023 -2027 годы»</t>
  </si>
  <si>
    <t>Основное мероприятие «Обеспечение деятельности управления по развитию территории»</t>
  </si>
  <si>
    <t>18 0 00 00000</t>
  </si>
  <si>
    <t>18 1 00 00000</t>
  </si>
  <si>
    <t>18 1 01 00000</t>
  </si>
  <si>
    <t>18 1 01 00190</t>
  </si>
  <si>
    <t>18 1 01 70030</t>
  </si>
  <si>
    <t>Подпрограмма «Обеспечение благоустройства территории Междуреченского муниципального округа»</t>
  </si>
  <si>
    <t>Основное мероприятие «Организация и содержание мест захоронения»</t>
  </si>
  <si>
    <t>Основное мероприятие «Прочие мероприятия по благоустройству территории Междуреченского муниципального округа»</t>
  </si>
  <si>
    <t>Основное мероприятие «Организация уличного освещения»</t>
  </si>
  <si>
    <t>Субсидия на организацию уличного освещения в рамках подпрограммы «Энергосбережение и повышение энергетической эффективности на территории Вологодской области» государственной программы «Развитие топливно-энергетического комплекса и коммунальной инфраструктуры на территории Вологодской области на 2021-2025 годы»</t>
  </si>
  <si>
    <t>Основное мероприятие «Реализация регионального проекта «Народный бюджет»</t>
  </si>
  <si>
    <t>18 2 00 00000</t>
  </si>
  <si>
    <t>18 2 01 00000</t>
  </si>
  <si>
    <t>18 2 01 25030</t>
  </si>
  <si>
    <t>18 2 02 00000</t>
  </si>
  <si>
    <t>18 2 02 25040</t>
  </si>
  <si>
    <t>18 2 03 00000</t>
  </si>
  <si>
    <t>18 2 03 S1090</t>
  </si>
  <si>
    <t>Подпрограмма «Обеспечение пожарной безопасности на территории Междуреченского муниципального округа»</t>
  </si>
  <si>
    <t>Основное мероприятие «Защита населения и территории от чрезвычайных ситуаций природного и техногенного характера, пожарная безопасность»</t>
  </si>
  <si>
    <t>10</t>
  </si>
  <si>
    <t>Муниципальная  программа «Снижение рисков и смягчение последствий чрезвычайных ситуаций природного и техногенного характера на 2023-2027 годы»</t>
  </si>
  <si>
    <t>19 0 00 00000</t>
  </si>
  <si>
    <t>19 0 04 00000</t>
  </si>
  <si>
    <t>19 0 04  00190</t>
  </si>
  <si>
    <t>19 0 04 70030</t>
  </si>
  <si>
    <t>Основное мероприятие «Внедрение и  эксплуатация аппаратно-программного комплекса «Безопасный город»</t>
  </si>
  <si>
    <t>19 0 05 00000</t>
  </si>
  <si>
    <t>19 0 05 S1060</t>
  </si>
  <si>
    <t>Основное мероприятие «Подготовка сил и средств для защиты населения при чрезвычайных ситуациях»</t>
  </si>
  <si>
    <t>Повышение квалификации работников органов местного самоуправления округа</t>
  </si>
  <si>
    <t>Основное мероприятие «Обеспечение безопасности населения на водных объектах, расположенных на территории округа»</t>
  </si>
  <si>
    <t>Осуществление мероприятий по обеспечению безопасности на водных объектах</t>
  </si>
  <si>
    <t>Основное мероприятие «Внедрение современных технических средств, направленных на своевременное оповещение населения при возникновении чрезвычайных ситуаций»</t>
  </si>
  <si>
    <t xml:space="preserve">19 0 01 00000 </t>
  </si>
  <si>
    <t>19 0 01 20230</t>
  </si>
  <si>
    <t>19 0 02 00000</t>
  </si>
  <si>
    <t>19 0 02 81280</t>
  </si>
  <si>
    <t>19 0 03 00000</t>
  </si>
  <si>
    <t>19 0 03 81060</t>
  </si>
  <si>
    <t>04 4 01 70030</t>
  </si>
  <si>
    <t>17 2 02 00000</t>
  </si>
  <si>
    <t>18 2 04 00000</t>
  </si>
  <si>
    <t>18 2 04 S2270</t>
  </si>
  <si>
    <t>2023 год</t>
  </si>
  <si>
    <t>2024  год</t>
  </si>
  <si>
    <t>2025 год</t>
  </si>
  <si>
    <t>17 2 02 20540</t>
  </si>
  <si>
    <t>Основное мероприятие "Реализация регионального проекта «Финансовая поддержка при рождении детей» в части организации и предоставления единовременной денежной выплаты взамен предоставления земельного участка гражданам, имеющим трех и более детей»</t>
  </si>
  <si>
    <t>18 3 01 00000</t>
  </si>
  <si>
    <t>18 3 01 23010</t>
  </si>
  <si>
    <t>Расходы на обеспечение первичных мер пожарной безопасности</t>
  </si>
  <si>
    <t>Основное мероприятие «Обеспечение получения дошкольного образования в муниципальных дошкольных образовательных организациях"</t>
  </si>
  <si>
    <t>Основное мероприятие "Реализация регионального проекта «Современная школа»</t>
  </si>
  <si>
    <t>Обеспечение и функционирование центров образования естественно - научной и технологической направленности в общеобразовательных организациях, расположенных в сельской местности</t>
  </si>
  <si>
    <t>Основное мероприятие «Обеспечение деятельности управления образования округа как ответственного исполнителя муниципальной программы»</t>
  </si>
  <si>
    <t>Основное мероприятие «Организация отдыха детей»</t>
  </si>
  <si>
    <t>Расходы на реализацию мероприятий по организации отдыха детей</t>
  </si>
  <si>
    <t xml:space="preserve">Расходы на реализацию мероприятий по содействию занятости населения </t>
  </si>
  <si>
    <t>Расходы на реализацию мероприятий по поддержке одаренных детей и талантливой молодежи</t>
  </si>
  <si>
    <t>Основное мероприятие "Реализация регионального проекта «Формирование комфортной городской среды»</t>
  </si>
  <si>
    <t>Расходы на реализацию мероприятий по благоустройству дворовых территорий</t>
  </si>
  <si>
    <t>Расходы на реализацию мероприятий по благоустройству общественных пространств</t>
  </si>
  <si>
    <t>Основное мероприятие «Создание условий для организации профилактической работы антинаркотической и антиалкогольной направленности, профилактики здорового образа жизни»</t>
  </si>
  <si>
    <t>08 0 02 72314</t>
  </si>
  <si>
    <t>Основное мероприятие «Развитие системы физкультурно-массовых мероприятий, подготовка спортивного резерва»</t>
  </si>
  <si>
    <t>Подпрограмма «Вовлечение населения в занятия физической культурой и спортом»</t>
  </si>
  <si>
    <t>09 2 02 00000</t>
  </si>
  <si>
    <t>09 2 02 S1760</t>
  </si>
  <si>
    <t>Муниципальная программа «Развитие культуры и туризма в Междуреченском муниципальном округе на 2023-2027 годы»</t>
  </si>
  <si>
    <t>13 1 00 00000</t>
  </si>
  <si>
    <t>Муниципальная программа «Развитие территории Междуреченского муниципального округа на 2023 - 2027 годы»</t>
  </si>
  <si>
    <t>Расходы на реализацию прочих мероприятий по благоустройству</t>
  </si>
  <si>
    <t>Расходы на содержание мест захоронения</t>
  </si>
  <si>
    <t>Расходы на реализацию мероприятий в рамках реализации регионального проекта «Народный бюджет»</t>
  </si>
  <si>
    <t>Расходы на внедрение  современных технических средств, направленных на своевременное оповещение населения при возникновении чрезвычайных ситуаций</t>
  </si>
  <si>
    <t>Основное мероприятие «Обеспечение деятельности единой  дежурно-диспетчерской службы»</t>
  </si>
  <si>
    <t>Расходы на внедрение и (или) эксплуатацию аппаратно-программного комплекса «Безопасный город»</t>
  </si>
  <si>
    <t>Основное мероприятие «Совершенствование организационных и правовых механизмов профессиональной служебной деятельности муниципальных служащих органов местного самоуправления округа»</t>
  </si>
  <si>
    <t>03 0 F2 55551</t>
  </si>
  <si>
    <t>03 0 F2 S1552</t>
  </si>
  <si>
    <t>18 3 00 00000</t>
  </si>
  <si>
    <t>11 1 02 S1350</t>
  </si>
  <si>
    <t>Осуществление дорожной деятельности в отношении автомобильных дорог общего пользования местного значения</t>
  </si>
  <si>
    <t>Подготовка объектов теплоэнергетики, находящихся в муниципальной собственности, к работе в осенне-зимний период</t>
  </si>
  <si>
    <t>14 1 01 S3150</t>
  </si>
  <si>
    <t>18 2 03 25020</t>
  </si>
  <si>
    <t>Строительство и  разработка ПСД сетей уличного освещения на территориии округа</t>
  </si>
  <si>
    <t>00</t>
  </si>
  <si>
    <t>Основное мероприятие  «Услуги распределительно-логистических центров»</t>
  </si>
  <si>
    <t>Приобретение услуг распределительно-логистического центра на поставку продовольственных товаров для муниципальных образовательных организаций</t>
  </si>
  <si>
    <t>01 2 08 00000</t>
  </si>
  <si>
    <t>01 2 08 S1460</t>
  </si>
  <si>
    <t>Основное мероприятие «Региональный проект «Патриотическое воспитание граждан Российской Федерации Вологодской области»</t>
  </si>
  <si>
    <t>Обеспечение деятельности советников директоров по воспитанию и взаимодействию с детскими общественными объединениями в общеобразовательных организациях</t>
  </si>
  <si>
    <t>01 2 EВ 00000</t>
  </si>
  <si>
    <t>01 2 EВ 5179F</t>
  </si>
  <si>
    <t>01 2 E1 51720</t>
  </si>
  <si>
    <t>14 1 01 25050</t>
  </si>
  <si>
    <t>16 0 F3 6748S</t>
  </si>
  <si>
    <t>13 2 01 S1980</t>
  </si>
  <si>
    <t>03 0 03 41101</t>
  </si>
  <si>
    <t>03 0 03 00000</t>
  </si>
  <si>
    <t>15 0 00 00000</t>
  </si>
  <si>
    <t>Основное мероприятие "Проведение аудита бухгалтерской отчетности муниципальных унитарных предприятий округа"</t>
  </si>
  <si>
    <t>Расходы на проведение аудита бухгалтерской отчетности муниципальных унитарных предприятий округа"</t>
  </si>
  <si>
    <t>17 1 05 20530</t>
  </si>
  <si>
    <t>17 1 05 00000</t>
  </si>
  <si>
    <t>13</t>
  </si>
  <si>
    <t>Основное мероприятие "Приобретение имущества для муниципальных нужд"</t>
  </si>
  <si>
    <t>Расходы на приобретение имущества для муниципальных нужд</t>
  </si>
  <si>
    <t>17 1 06 20550</t>
  </si>
  <si>
    <t>17 1 06 00000</t>
  </si>
  <si>
    <t>Основное мероприятие "Подготовка проектов планировки и межевания территории"</t>
  </si>
  <si>
    <t>Расходы на подготовку проектов планировки и межевания территории</t>
  </si>
  <si>
    <t>17 2 05 20520</t>
  </si>
  <si>
    <t>17 2 05 00000</t>
  </si>
  <si>
    <t>12</t>
  </si>
  <si>
    <t>Основное мероприятие "Изготовление экспертных заключений о признании аварийными, подлежащими сносу или реконструкции жилых помещений муниципального жилищного фонда, снос расселенных домов аварийного жилищного фонда"</t>
  </si>
  <si>
    <t>Расходы на изготовление экспертных заключений о признании аварийными, подлежащими сносу или реконструкции жилых помещений муниципального жилищного фонда, снос расселенных домов аварийного жилищного фонда</t>
  </si>
  <si>
    <t>15 0 03 20530</t>
  </si>
  <si>
    <t>15 0 03 00000</t>
  </si>
  <si>
    <t>Основное мероприятие "Пуско-наладочные работы по пуску газа на построенных распределительных газопроводах"</t>
  </si>
  <si>
    <t>Расходы на пуско-наладочные работы по пуску газа на построенных распределительных газопроводах</t>
  </si>
  <si>
    <t>10 0 03 25080</t>
  </si>
  <si>
    <t>10 0 03 00000</t>
  </si>
  <si>
    <r>
      <rPr>
        <sz val="14"/>
        <color theme="1"/>
        <rFont val="Times New Roman"/>
        <family val="1"/>
        <charset val="204"/>
      </rPr>
      <t>"</t>
    </r>
    <r>
      <rPr>
        <sz val="11"/>
        <color theme="1"/>
        <rFont val="Times New Roman"/>
        <family val="1"/>
        <charset val="204"/>
      </rPr>
      <t>Приложение 7                                                   к решению Представительного Собрания округа  «О бюджете округа на  2023 год и плановый период 2024 и 2025 годов»</t>
    </r>
  </si>
  <si>
    <t>к решению Представительного Собрания</t>
  </si>
  <si>
    <t>изменений в решение от 20.12.2022 № 81"</t>
  </si>
  <si>
    <t>Основное мероприятие "Выполнение проектно-изыскательских работ (ПИР), экспертиз"</t>
  </si>
  <si>
    <t>Расходы на выполнение проектно-изыскательских работ (ПИР), экспертиз</t>
  </si>
  <si>
    <t>14 2 01 00000</t>
  </si>
  <si>
    <t>14 2 00 00000</t>
  </si>
  <si>
    <t>Расходы на формирование уставного фонда МУПа</t>
  </si>
  <si>
    <t>Расходы на обеспечение мероприятий по созданию муниципального унитарного предприятия, в том числе субсидия на формирование уставного фонда МУП</t>
  </si>
  <si>
    <t>Основное мероприятие "Мероприятия по созданию муниципального унитарного предприятия"</t>
  </si>
  <si>
    <t>11</t>
  </si>
  <si>
    <t>Приложение 6</t>
  </si>
  <si>
    <t>округа от 20.07.2023 № 90 «О внесении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</si>
</sst>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0\ &quot;₽&quot;"/>
  </numFmts>
  <fonts count="12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110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justify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vertical="top" wrapText="1"/>
    </xf>
    <xf numFmtId="0" fontId="1" fillId="0" borderId="1" xfId="0" applyNumberFormat="1" applyFont="1" applyBorder="1" applyAlignment="1">
      <alignment vertical="top" wrapText="1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vertical="top" wrapText="1"/>
    </xf>
    <xf numFmtId="165" fontId="1" fillId="0" borderId="1" xfId="0" applyNumberFormat="1" applyFont="1" applyBorder="1" applyAlignment="1">
      <alignment vertical="top" wrapText="1"/>
    </xf>
    <xf numFmtId="0" fontId="3" fillId="0" borderId="1" xfId="0" applyNumberFormat="1" applyFont="1" applyBorder="1" applyAlignment="1">
      <alignment vertical="top" wrapText="1"/>
    </xf>
    <xf numFmtId="49" fontId="1" fillId="0" borderId="2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wrapText="1"/>
    </xf>
    <xf numFmtId="0" fontId="1" fillId="0" borderId="2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vertical="top" wrapText="1"/>
    </xf>
    <xf numFmtId="0" fontId="1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0" fillId="2" borderId="0" xfId="0" applyFill="1"/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vertical="top" wrapText="1"/>
    </xf>
    <xf numFmtId="0" fontId="8" fillId="0" borderId="0" xfId="0" applyFont="1"/>
    <xf numFmtId="164" fontId="1" fillId="0" borderId="1" xfId="0" applyNumberFormat="1" applyFont="1" applyBorder="1" applyAlignment="1">
      <alignment horizontal="center" vertical="center" wrapText="1" readingOrder="2"/>
    </xf>
    <xf numFmtId="0" fontId="1" fillId="0" borderId="1" xfId="0" applyNumberFormat="1" applyFont="1" applyBorder="1" applyAlignment="1">
      <alignment horizontal="left" vertical="top" wrapText="1"/>
    </xf>
    <xf numFmtId="0" fontId="9" fillId="0" borderId="1" xfId="0" applyFont="1" applyBorder="1" applyAlignment="1">
      <alignment horizontal="justify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justify" vertical="center" wrapText="1"/>
    </xf>
    <xf numFmtId="0" fontId="0" fillId="0" borderId="0" xfId="0" applyFont="1"/>
    <xf numFmtId="0" fontId="1" fillId="2" borderId="1" xfId="0" applyFont="1" applyFill="1" applyBorder="1" applyAlignment="1">
      <alignment horizontal="left" vertical="top" wrapText="1"/>
    </xf>
    <xf numFmtId="164" fontId="2" fillId="2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top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left" vertical="top" wrapText="1"/>
    </xf>
    <xf numFmtId="0" fontId="1" fillId="0" borderId="1" xfId="0" applyFont="1" applyBorder="1" applyAlignment="1">
      <alignment horizontal="justify" vertical="center" wrapText="1"/>
    </xf>
    <xf numFmtId="0" fontId="1" fillId="0" borderId="3" xfId="0" applyFont="1" applyBorder="1" applyAlignment="1">
      <alignment horizontal="justify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top" wrapText="1"/>
    </xf>
    <xf numFmtId="49" fontId="1" fillId="0" borderId="1" xfId="0" applyNumberFormat="1" applyFont="1" applyBorder="1" applyAlignment="1">
      <alignment horizontal="center" vertical="center" wrapText="1"/>
    </xf>
    <xf numFmtId="164" fontId="1" fillId="0" borderId="5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top" wrapText="1"/>
    </xf>
    <xf numFmtId="49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top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top" wrapText="1"/>
    </xf>
    <xf numFmtId="49" fontId="1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/>
    <xf numFmtId="0" fontId="0" fillId="0" borderId="0" xfId="0" applyAlignment="1"/>
    <xf numFmtId="0" fontId="4" fillId="0" borderId="0" xfId="0" applyFont="1" applyFill="1" applyBorder="1" applyAlignment="1"/>
    <xf numFmtId="164" fontId="1" fillId="0" borderId="1" xfId="0" applyNumberFormat="1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7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0" fillId="0" borderId="0" xfId="0" applyBorder="1" applyAlignme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30"/>
  <sheetViews>
    <sheetView tabSelected="1" workbookViewId="0">
      <selection activeCell="F3" sqref="F3:M3"/>
    </sheetView>
  </sheetViews>
  <sheetFormatPr defaultRowHeight="15" x14ac:dyDescent="0.25"/>
  <cols>
    <col min="1" max="1" width="28.85546875" customWidth="1"/>
    <col min="2" max="2" width="15.140625" style="1" customWidth="1"/>
    <col min="3" max="3" width="9.140625" style="1"/>
    <col min="4" max="4" width="7" style="1" customWidth="1"/>
    <col min="5" max="5" width="7.42578125" style="1" customWidth="1"/>
    <col min="6" max="6" width="9.140625" style="1"/>
    <col min="7" max="7" width="11.140625" style="1" customWidth="1"/>
    <col min="8" max="10" width="8.85546875" style="1" hidden="1" customWidth="1"/>
    <col min="11" max="11" width="3.7109375" style="1" hidden="1" customWidth="1"/>
    <col min="12" max="12" width="11.85546875" style="1" customWidth="1"/>
    <col min="13" max="13" width="11.5703125" style="1" customWidth="1"/>
  </cols>
  <sheetData>
    <row r="1" spans="1:13" x14ac:dyDescent="0.25">
      <c r="F1" s="93" t="s">
        <v>540</v>
      </c>
      <c r="G1" s="93"/>
      <c r="H1" s="93"/>
      <c r="I1" s="93"/>
    </row>
    <row r="2" spans="1:13" x14ac:dyDescent="0.25">
      <c r="F2" s="93" t="s">
        <v>530</v>
      </c>
      <c r="G2" s="93"/>
      <c r="H2" s="93"/>
      <c r="I2" s="93"/>
      <c r="J2" s="94"/>
      <c r="K2" s="94"/>
      <c r="L2" s="94"/>
      <c r="M2" s="94"/>
    </row>
    <row r="3" spans="1:13" x14ac:dyDescent="0.25">
      <c r="F3" s="93" t="s">
        <v>541</v>
      </c>
      <c r="G3" s="93"/>
      <c r="H3" s="93"/>
      <c r="I3" s="93"/>
      <c r="J3" s="94"/>
      <c r="K3" s="94"/>
      <c r="L3" s="94"/>
      <c r="M3" s="94"/>
    </row>
    <row r="4" spans="1:13" x14ac:dyDescent="0.25">
      <c r="F4" s="95" t="s">
        <v>531</v>
      </c>
      <c r="G4" s="95"/>
      <c r="H4" s="95"/>
      <c r="I4" s="95"/>
      <c r="J4" s="94"/>
      <c r="K4" s="94"/>
      <c r="L4" s="94"/>
      <c r="M4" s="94"/>
    </row>
    <row r="5" spans="1:13" x14ac:dyDescent="0.25">
      <c r="F5" s="98" t="s">
        <v>529</v>
      </c>
      <c r="G5" s="99"/>
      <c r="H5" s="99"/>
      <c r="I5" s="99"/>
      <c r="J5" s="99"/>
      <c r="K5" s="99"/>
      <c r="L5" s="99"/>
      <c r="M5" s="99"/>
    </row>
    <row r="6" spans="1:13" x14ac:dyDescent="0.25">
      <c r="F6" s="99"/>
      <c r="G6" s="99"/>
      <c r="H6" s="99"/>
      <c r="I6" s="99"/>
      <c r="J6" s="99"/>
      <c r="K6" s="99"/>
      <c r="L6" s="99"/>
      <c r="M6" s="99"/>
    </row>
    <row r="7" spans="1:13" ht="35.450000000000003" customHeight="1" x14ac:dyDescent="0.25">
      <c r="F7" s="99"/>
      <c r="G7" s="99"/>
      <c r="H7" s="99"/>
      <c r="I7" s="99"/>
      <c r="J7" s="99"/>
      <c r="K7" s="99"/>
      <c r="L7" s="99"/>
      <c r="M7" s="99"/>
    </row>
    <row r="8" spans="1:13" ht="14.45" customHeight="1" x14ac:dyDescent="0.25">
      <c r="A8" s="100" t="s">
        <v>243</v>
      </c>
      <c r="B8" s="100"/>
      <c r="C8" s="100"/>
      <c r="D8" s="100"/>
      <c r="E8" s="100"/>
      <c r="F8" s="100"/>
      <c r="G8" s="100"/>
      <c r="H8" s="100"/>
      <c r="I8" s="100"/>
      <c r="J8" s="100"/>
      <c r="K8" s="100"/>
      <c r="L8" s="100"/>
      <c r="M8" s="100"/>
    </row>
    <row r="9" spans="1:13" ht="15.75" x14ac:dyDescent="0.25">
      <c r="A9" s="101" t="s">
        <v>144</v>
      </c>
      <c r="B9" s="100"/>
      <c r="C9" s="100"/>
      <c r="D9" s="100"/>
      <c r="E9" s="100"/>
      <c r="F9" s="100"/>
      <c r="G9" s="100"/>
      <c r="H9" s="100"/>
      <c r="I9" s="100"/>
      <c r="J9" s="100"/>
      <c r="K9" s="100"/>
      <c r="L9" s="100"/>
      <c r="M9" s="100"/>
    </row>
    <row r="10" spans="1:13" ht="15.75" thickBot="1" x14ac:dyDescent="0.3">
      <c r="A10" s="102"/>
      <c r="B10" s="102"/>
      <c r="C10" s="102"/>
      <c r="D10" s="102"/>
      <c r="E10" s="102"/>
      <c r="F10" s="102"/>
      <c r="G10" s="102"/>
      <c r="H10" s="102"/>
      <c r="I10" s="102"/>
      <c r="J10" s="102"/>
      <c r="K10" s="102"/>
      <c r="L10" s="102"/>
      <c r="M10" s="102"/>
    </row>
    <row r="11" spans="1:13" ht="15.75" thickBot="1" x14ac:dyDescent="0.3">
      <c r="A11" s="104" t="s">
        <v>0</v>
      </c>
      <c r="B11" s="104" t="s">
        <v>1</v>
      </c>
      <c r="C11" s="104" t="s">
        <v>2</v>
      </c>
      <c r="D11" s="104" t="s">
        <v>132</v>
      </c>
      <c r="E11" s="104" t="s">
        <v>133</v>
      </c>
      <c r="F11" s="104" t="s">
        <v>134</v>
      </c>
      <c r="G11" s="105" t="s">
        <v>145</v>
      </c>
      <c r="H11" s="105"/>
      <c r="I11" s="105"/>
      <c r="J11" s="105"/>
      <c r="K11" s="105"/>
      <c r="L11" s="105"/>
      <c r="M11" s="105"/>
    </row>
    <row r="12" spans="1:13" ht="15.75" thickBot="1" x14ac:dyDescent="0.3">
      <c r="A12" s="104"/>
      <c r="B12" s="106"/>
      <c r="C12" s="104"/>
      <c r="D12" s="106"/>
      <c r="E12" s="106"/>
      <c r="F12" s="106"/>
      <c r="G12" s="105"/>
      <c r="H12" s="105"/>
      <c r="I12" s="105"/>
      <c r="J12" s="105"/>
      <c r="K12" s="105"/>
      <c r="L12" s="105"/>
      <c r="M12" s="105"/>
    </row>
    <row r="13" spans="1:13" ht="15.75" thickBot="1" x14ac:dyDescent="0.3">
      <c r="A13" s="104"/>
      <c r="B13" s="106"/>
      <c r="C13" s="104"/>
      <c r="D13" s="106"/>
      <c r="E13" s="106"/>
      <c r="F13" s="106"/>
      <c r="G13" s="104" t="s">
        <v>447</v>
      </c>
      <c r="H13" s="104"/>
      <c r="I13" s="104"/>
      <c r="J13" s="104"/>
      <c r="K13" s="104"/>
      <c r="L13" s="104" t="s">
        <v>448</v>
      </c>
      <c r="M13" s="104" t="s">
        <v>449</v>
      </c>
    </row>
    <row r="14" spans="1:13" ht="15.75" thickBot="1" x14ac:dyDescent="0.3">
      <c r="A14" s="104"/>
      <c r="B14" s="106"/>
      <c r="C14" s="104"/>
      <c r="D14" s="106"/>
      <c r="E14" s="106"/>
      <c r="F14" s="106"/>
      <c r="G14" s="104"/>
      <c r="H14" s="104"/>
      <c r="I14" s="104"/>
      <c r="J14" s="104"/>
      <c r="K14" s="104"/>
      <c r="L14" s="104"/>
      <c r="M14" s="106"/>
    </row>
    <row r="15" spans="1:13" ht="15.75" thickBot="1" x14ac:dyDescent="0.3">
      <c r="A15" s="2">
        <v>1</v>
      </c>
      <c r="B15" s="3">
        <v>2</v>
      </c>
      <c r="C15" s="2">
        <v>3</v>
      </c>
      <c r="D15" s="3">
        <v>4</v>
      </c>
      <c r="E15" s="3">
        <v>5</v>
      </c>
      <c r="F15" s="3">
        <v>6</v>
      </c>
      <c r="G15" s="2">
        <v>7</v>
      </c>
      <c r="H15" s="2"/>
      <c r="I15" s="2"/>
      <c r="J15" s="2"/>
      <c r="K15" s="2"/>
      <c r="L15" s="2">
        <v>8</v>
      </c>
      <c r="M15" s="3">
        <v>9</v>
      </c>
    </row>
    <row r="16" spans="1:13" ht="64.5" thickBot="1" x14ac:dyDescent="0.3">
      <c r="A16" s="15" t="s">
        <v>147</v>
      </c>
      <c r="B16" s="5" t="s">
        <v>146</v>
      </c>
      <c r="C16" s="5"/>
      <c r="D16" s="11"/>
      <c r="E16" s="11"/>
      <c r="F16" s="5"/>
      <c r="G16" s="7">
        <f t="shared" ref="G16:M16" si="0">G17+G25+G62+G69</f>
        <v>141513.19999999998</v>
      </c>
      <c r="H16" s="7">
        <f t="shared" si="0"/>
        <v>124133.79999999999</v>
      </c>
      <c r="I16" s="7">
        <f t="shared" si="0"/>
        <v>3637.6</v>
      </c>
      <c r="J16" s="7">
        <f t="shared" si="0"/>
        <v>3637.6</v>
      </c>
      <c r="K16" s="7">
        <f t="shared" si="0"/>
        <v>3637.6</v>
      </c>
      <c r="L16" s="7">
        <f t="shared" si="0"/>
        <v>141245.1</v>
      </c>
      <c r="M16" s="7">
        <f t="shared" si="0"/>
        <v>135513.69999999995</v>
      </c>
    </row>
    <row r="17" spans="1:13" ht="26.25" thickBot="1" x14ac:dyDescent="0.3">
      <c r="A17" s="16" t="s">
        <v>39</v>
      </c>
      <c r="B17" s="8" t="s">
        <v>148</v>
      </c>
      <c r="C17" s="8">
        <v>148</v>
      </c>
      <c r="D17" s="9" t="s">
        <v>135</v>
      </c>
      <c r="E17" s="9" t="s">
        <v>137</v>
      </c>
      <c r="F17" s="8"/>
      <c r="G17" s="10">
        <f>G18</f>
        <v>26255.1</v>
      </c>
      <c r="H17" s="55">
        <f t="shared" ref="H17:M17" si="1">H18</f>
        <v>25015.399999999998</v>
      </c>
      <c r="I17" s="55">
        <f t="shared" si="1"/>
        <v>0</v>
      </c>
      <c r="J17" s="55">
        <f t="shared" si="1"/>
        <v>0</v>
      </c>
      <c r="K17" s="55">
        <f t="shared" si="1"/>
        <v>0</v>
      </c>
      <c r="L17" s="55">
        <f t="shared" si="1"/>
        <v>26855.200000000001</v>
      </c>
      <c r="M17" s="55">
        <f t="shared" si="1"/>
        <v>27837.199999999997</v>
      </c>
    </row>
    <row r="18" spans="1:13" ht="64.5" thickBot="1" x14ac:dyDescent="0.3">
      <c r="A18" s="16" t="s">
        <v>455</v>
      </c>
      <c r="B18" s="8" t="s">
        <v>149</v>
      </c>
      <c r="C18" s="8">
        <v>148</v>
      </c>
      <c r="D18" s="9" t="s">
        <v>135</v>
      </c>
      <c r="E18" s="9" t="s">
        <v>137</v>
      </c>
      <c r="F18" s="5"/>
      <c r="G18" s="10">
        <f>G19+G23+G21</f>
        <v>26255.1</v>
      </c>
      <c r="H18" s="22">
        <f t="shared" ref="H18:M18" si="2">H19+H23+H21</f>
        <v>25015.399999999998</v>
      </c>
      <c r="I18" s="22">
        <f t="shared" si="2"/>
        <v>0</v>
      </c>
      <c r="J18" s="22">
        <f t="shared" si="2"/>
        <v>0</v>
      </c>
      <c r="K18" s="22">
        <f t="shared" si="2"/>
        <v>0</v>
      </c>
      <c r="L18" s="22">
        <f t="shared" si="2"/>
        <v>26855.200000000001</v>
      </c>
      <c r="M18" s="22">
        <f t="shared" si="2"/>
        <v>27837.199999999997</v>
      </c>
    </row>
    <row r="19" spans="1:13" ht="15.75" thickBot="1" x14ac:dyDescent="0.3">
      <c r="A19" s="16" t="s">
        <v>40</v>
      </c>
      <c r="B19" s="8" t="s">
        <v>150</v>
      </c>
      <c r="C19" s="8">
        <v>148</v>
      </c>
      <c r="D19" s="9" t="s">
        <v>135</v>
      </c>
      <c r="E19" s="9" t="s">
        <v>137</v>
      </c>
      <c r="F19" s="8"/>
      <c r="G19" s="10">
        <f>G20</f>
        <v>3865.3</v>
      </c>
      <c r="H19" s="10">
        <f t="shared" ref="H19:M19" si="3">H20</f>
        <v>2473.3000000000002</v>
      </c>
      <c r="I19" s="10">
        <f t="shared" si="3"/>
        <v>0</v>
      </c>
      <c r="J19" s="10">
        <f t="shared" si="3"/>
        <v>0</v>
      </c>
      <c r="K19" s="10">
        <f t="shared" si="3"/>
        <v>0</v>
      </c>
      <c r="L19" s="10">
        <f t="shared" si="3"/>
        <v>3288.8</v>
      </c>
      <c r="M19" s="10">
        <f t="shared" si="3"/>
        <v>3232.6</v>
      </c>
    </row>
    <row r="20" spans="1:13" ht="26.25" thickBot="1" x14ac:dyDescent="0.3">
      <c r="A20" s="16" t="s">
        <v>41</v>
      </c>
      <c r="B20" s="8" t="s">
        <v>150</v>
      </c>
      <c r="C20" s="8">
        <v>148</v>
      </c>
      <c r="D20" s="9" t="s">
        <v>135</v>
      </c>
      <c r="E20" s="9" t="s">
        <v>137</v>
      </c>
      <c r="F20" s="8">
        <v>610</v>
      </c>
      <c r="G20" s="10">
        <v>3865.3</v>
      </c>
      <c r="H20" s="10">
        <v>2473.3000000000002</v>
      </c>
      <c r="I20" s="10"/>
      <c r="J20" s="10"/>
      <c r="K20" s="10"/>
      <c r="L20" s="10">
        <v>3288.8</v>
      </c>
      <c r="M20" s="10">
        <v>3232.6</v>
      </c>
    </row>
    <row r="21" spans="1:13" ht="64.5" thickBot="1" x14ac:dyDescent="0.3">
      <c r="A21" s="16" t="s">
        <v>33</v>
      </c>
      <c r="B21" s="8" t="s">
        <v>152</v>
      </c>
      <c r="C21" s="8">
        <v>148</v>
      </c>
      <c r="D21" s="9" t="s">
        <v>135</v>
      </c>
      <c r="E21" s="9" t="s">
        <v>137</v>
      </c>
      <c r="F21" s="8"/>
      <c r="G21" s="10">
        <f>G22</f>
        <v>1550.6</v>
      </c>
      <c r="H21" s="22">
        <f t="shared" ref="H21:M21" si="4">H22</f>
        <v>1119.5999999999999</v>
      </c>
      <c r="I21" s="22">
        <f t="shared" si="4"/>
        <v>0</v>
      </c>
      <c r="J21" s="22">
        <f t="shared" si="4"/>
        <v>0</v>
      </c>
      <c r="K21" s="22">
        <f t="shared" si="4"/>
        <v>0</v>
      </c>
      <c r="L21" s="22">
        <f t="shared" si="4"/>
        <v>1604.9</v>
      </c>
      <c r="M21" s="22">
        <f t="shared" si="4"/>
        <v>1661.1</v>
      </c>
    </row>
    <row r="22" spans="1:13" ht="26.25" thickBot="1" x14ac:dyDescent="0.3">
      <c r="A22" s="16" t="s">
        <v>34</v>
      </c>
      <c r="B22" s="8" t="s">
        <v>152</v>
      </c>
      <c r="C22" s="8">
        <v>148</v>
      </c>
      <c r="D22" s="9" t="s">
        <v>135</v>
      </c>
      <c r="E22" s="9" t="s">
        <v>137</v>
      </c>
      <c r="F22" s="8">
        <v>610</v>
      </c>
      <c r="G22" s="10">
        <v>1550.6</v>
      </c>
      <c r="H22" s="10">
        <v>1119.5999999999999</v>
      </c>
      <c r="I22" s="10"/>
      <c r="J22" s="10"/>
      <c r="K22" s="10"/>
      <c r="L22" s="10">
        <v>1604.9</v>
      </c>
      <c r="M22" s="10">
        <v>1661.1</v>
      </c>
    </row>
    <row r="23" spans="1:13" ht="51.75" thickBot="1" x14ac:dyDescent="0.3">
      <c r="A23" s="16" t="s">
        <v>42</v>
      </c>
      <c r="B23" s="8" t="s">
        <v>151</v>
      </c>
      <c r="C23" s="8">
        <v>148</v>
      </c>
      <c r="D23" s="9" t="s">
        <v>135</v>
      </c>
      <c r="E23" s="9" t="s">
        <v>137</v>
      </c>
      <c r="F23" s="8"/>
      <c r="G23" s="10">
        <f>G24</f>
        <v>20839.2</v>
      </c>
      <c r="H23" s="10">
        <f t="shared" ref="H23:M23" si="5">H24</f>
        <v>21422.5</v>
      </c>
      <c r="I23" s="10">
        <f t="shared" si="5"/>
        <v>0</v>
      </c>
      <c r="J23" s="10">
        <f t="shared" si="5"/>
        <v>0</v>
      </c>
      <c r="K23" s="10">
        <f t="shared" si="5"/>
        <v>0</v>
      </c>
      <c r="L23" s="10">
        <f t="shared" si="5"/>
        <v>21961.5</v>
      </c>
      <c r="M23" s="10">
        <f t="shared" si="5"/>
        <v>22943.5</v>
      </c>
    </row>
    <row r="24" spans="1:13" ht="26.25" thickBot="1" x14ac:dyDescent="0.3">
      <c r="A24" s="16" t="s">
        <v>41</v>
      </c>
      <c r="B24" s="8" t="s">
        <v>151</v>
      </c>
      <c r="C24" s="8">
        <v>148</v>
      </c>
      <c r="D24" s="9" t="s">
        <v>135</v>
      </c>
      <c r="E24" s="9" t="s">
        <v>137</v>
      </c>
      <c r="F24" s="8">
        <v>610</v>
      </c>
      <c r="G24" s="10">
        <v>20839.2</v>
      </c>
      <c r="H24" s="10">
        <v>21422.5</v>
      </c>
      <c r="I24" s="10"/>
      <c r="J24" s="10"/>
      <c r="K24" s="10"/>
      <c r="L24" s="10">
        <v>21961.5</v>
      </c>
      <c r="M24" s="10">
        <v>22943.5</v>
      </c>
    </row>
    <row r="25" spans="1:13" ht="26.25" thickBot="1" x14ac:dyDescent="0.3">
      <c r="A25" s="16" t="s">
        <v>44</v>
      </c>
      <c r="B25" s="8" t="s">
        <v>153</v>
      </c>
      <c r="C25" s="8">
        <v>148</v>
      </c>
      <c r="D25" s="9"/>
      <c r="E25" s="9"/>
      <c r="F25" s="8"/>
      <c r="G25" s="10">
        <f>G26+G33+G40+G43+G56+G53+G59</f>
        <v>106543.99999999999</v>
      </c>
      <c r="H25" s="55">
        <f t="shared" ref="H25:M25" si="6">H26+H33+H40+H43+H56+H53+H59</f>
        <v>91219.299999999988</v>
      </c>
      <c r="I25" s="55">
        <f t="shared" si="6"/>
        <v>3637.6</v>
      </c>
      <c r="J25" s="55">
        <f t="shared" si="6"/>
        <v>3637.6</v>
      </c>
      <c r="K25" s="55">
        <f t="shared" si="6"/>
        <v>3637.6</v>
      </c>
      <c r="L25" s="55">
        <f t="shared" si="6"/>
        <v>105380</v>
      </c>
      <c r="M25" s="55">
        <f t="shared" si="6"/>
        <v>98642.099999999977</v>
      </c>
    </row>
    <row r="26" spans="1:13" ht="90" thickBot="1" x14ac:dyDescent="0.3">
      <c r="A26" s="16" t="s">
        <v>45</v>
      </c>
      <c r="B26" s="8" t="s">
        <v>154</v>
      </c>
      <c r="C26" s="8">
        <v>148</v>
      </c>
      <c r="D26" s="9" t="s">
        <v>135</v>
      </c>
      <c r="E26" s="9" t="s">
        <v>142</v>
      </c>
      <c r="F26" s="8"/>
      <c r="G26" s="10">
        <f t="shared" ref="G26:M26" si="7">G27+G31+G29</f>
        <v>90395.199999999997</v>
      </c>
      <c r="H26" s="22">
        <f t="shared" si="7"/>
        <v>75732</v>
      </c>
      <c r="I26" s="22">
        <f t="shared" si="7"/>
        <v>0</v>
      </c>
      <c r="J26" s="22">
        <f t="shared" si="7"/>
        <v>0</v>
      </c>
      <c r="K26" s="22">
        <f t="shared" si="7"/>
        <v>0</v>
      </c>
      <c r="L26" s="22">
        <f t="shared" si="7"/>
        <v>91272.2</v>
      </c>
      <c r="M26" s="22">
        <f t="shared" si="7"/>
        <v>86774.799999999988</v>
      </c>
    </row>
    <row r="27" spans="1:13" ht="39" thickBot="1" x14ac:dyDescent="0.3">
      <c r="A27" s="16" t="s">
        <v>46</v>
      </c>
      <c r="B27" s="8" t="s">
        <v>155</v>
      </c>
      <c r="C27" s="8">
        <v>148</v>
      </c>
      <c r="D27" s="9" t="s">
        <v>135</v>
      </c>
      <c r="E27" s="9" t="s">
        <v>142</v>
      </c>
      <c r="F27" s="8"/>
      <c r="G27" s="10">
        <f>G28</f>
        <v>25520.2</v>
      </c>
      <c r="H27" s="22">
        <f t="shared" ref="H27:M27" si="8">H28</f>
        <v>20233.099999999999</v>
      </c>
      <c r="I27" s="22">
        <f t="shared" si="8"/>
        <v>0</v>
      </c>
      <c r="J27" s="22">
        <f t="shared" si="8"/>
        <v>0</v>
      </c>
      <c r="K27" s="22">
        <f t="shared" si="8"/>
        <v>0</v>
      </c>
      <c r="L27" s="22">
        <f t="shared" si="8"/>
        <v>22747.3</v>
      </c>
      <c r="M27" s="22">
        <f t="shared" si="8"/>
        <v>14580.7</v>
      </c>
    </row>
    <row r="28" spans="1:13" ht="26.25" thickBot="1" x14ac:dyDescent="0.3">
      <c r="A28" s="16" t="s">
        <v>41</v>
      </c>
      <c r="B28" s="8" t="s">
        <v>155</v>
      </c>
      <c r="C28" s="8">
        <v>148</v>
      </c>
      <c r="D28" s="9" t="s">
        <v>135</v>
      </c>
      <c r="E28" s="9" t="s">
        <v>142</v>
      </c>
      <c r="F28" s="8">
        <v>610</v>
      </c>
      <c r="G28" s="10">
        <v>25520.2</v>
      </c>
      <c r="H28" s="10">
        <v>20233.099999999999</v>
      </c>
      <c r="I28" s="10"/>
      <c r="J28" s="10"/>
      <c r="K28" s="10"/>
      <c r="L28" s="10">
        <v>22747.3</v>
      </c>
      <c r="M28" s="10">
        <v>14580.7</v>
      </c>
    </row>
    <row r="29" spans="1:13" ht="64.5" thickBot="1" x14ac:dyDescent="0.3">
      <c r="A29" s="16" t="s">
        <v>33</v>
      </c>
      <c r="B29" s="8" t="s">
        <v>157</v>
      </c>
      <c r="C29" s="8">
        <v>148</v>
      </c>
      <c r="D29" s="9" t="s">
        <v>135</v>
      </c>
      <c r="E29" s="9" t="s">
        <v>142</v>
      </c>
      <c r="F29" s="8"/>
      <c r="G29" s="10">
        <f>G30</f>
        <v>11396.4</v>
      </c>
      <c r="H29" s="22">
        <f t="shared" ref="H29:M29" si="9">H30</f>
        <v>8577.9</v>
      </c>
      <c r="I29" s="22">
        <f t="shared" si="9"/>
        <v>0</v>
      </c>
      <c r="J29" s="22">
        <f t="shared" si="9"/>
        <v>0</v>
      </c>
      <c r="K29" s="22">
        <f t="shared" si="9"/>
        <v>0</v>
      </c>
      <c r="L29" s="22">
        <f t="shared" si="9"/>
        <v>11791.3</v>
      </c>
      <c r="M29" s="22">
        <f t="shared" si="9"/>
        <v>12202.9</v>
      </c>
    </row>
    <row r="30" spans="1:13" ht="26.25" thickBot="1" x14ac:dyDescent="0.3">
      <c r="A30" s="16" t="s">
        <v>34</v>
      </c>
      <c r="B30" s="8" t="s">
        <v>157</v>
      </c>
      <c r="C30" s="8">
        <v>148</v>
      </c>
      <c r="D30" s="9" t="s">
        <v>135</v>
      </c>
      <c r="E30" s="9" t="s">
        <v>142</v>
      </c>
      <c r="F30" s="8">
        <v>610</v>
      </c>
      <c r="G30" s="10">
        <v>11396.4</v>
      </c>
      <c r="H30" s="10">
        <v>8577.9</v>
      </c>
      <c r="I30" s="10"/>
      <c r="J30" s="10"/>
      <c r="K30" s="10"/>
      <c r="L30" s="10">
        <v>11791.3</v>
      </c>
      <c r="M30" s="10">
        <v>12202.9</v>
      </c>
    </row>
    <row r="31" spans="1:13" ht="51.75" thickBot="1" x14ac:dyDescent="0.3">
      <c r="A31" s="16" t="s">
        <v>47</v>
      </c>
      <c r="B31" s="8" t="s">
        <v>156</v>
      </c>
      <c r="C31" s="8">
        <v>148</v>
      </c>
      <c r="D31" s="9" t="s">
        <v>135</v>
      </c>
      <c r="E31" s="9" t="s">
        <v>142</v>
      </c>
      <c r="F31" s="8"/>
      <c r="G31" s="10">
        <f>G32</f>
        <v>53478.6</v>
      </c>
      <c r="H31" s="22">
        <f t="shared" ref="H31:M31" si="10">H32</f>
        <v>46921</v>
      </c>
      <c r="I31" s="22">
        <f t="shared" si="10"/>
        <v>0</v>
      </c>
      <c r="J31" s="22">
        <f t="shared" si="10"/>
        <v>0</v>
      </c>
      <c r="K31" s="22">
        <f t="shared" si="10"/>
        <v>0</v>
      </c>
      <c r="L31" s="22">
        <f t="shared" si="10"/>
        <v>56733.599999999999</v>
      </c>
      <c r="M31" s="22">
        <f t="shared" si="10"/>
        <v>59991.199999999997</v>
      </c>
    </row>
    <row r="32" spans="1:13" ht="26.25" thickBot="1" x14ac:dyDescent="0.3">
      <c r="A32" s="16" t="s">
        <v>48</v>
      </c>
      <c r="B32" s="8" t="s">
        <v>156</v>
      </c>
      <c r="C32" s="8">
        <v>148</v>
      </c>
      <c r="D32" s="9" t="s">
        <v>135</v>
      </c>
      <c r="E32" s="9" t="s">
        <v>142</v>
      </c>
      <c r="F32" s="8">
        <v>610</v>
      </c>
      <c r="G32" s="88">
        <v>53478.6</v>
      </c>
      <c r="H32" s="10">
        <v>46921</v>
      </c>
      <c r="I32" s="10"/>
      <c r="J32" s="10"/>
      <c r="K32" s="10"/>
      <c r="L32" s="10">
        <v>56733.599999999999</v>
      </c>
      <c r="M32" s="10">
        <v>59991.199999999997</v>
      </c>
    </row>
    <row r="33" spans="1:13" ht="39" thickBot="1" x14ac:dyDescent="0.3">
      <c r="A33" s="16" t="s">
        <v>49</v>
      </c>
      <c r="B33" s="8" t="s">
        <v>158</v>
      </c>
      <c r="C33" s="8">
        <v>148</v>
      </c>
      <c r="D33" s="9" t="s">
        <v>135</v>
      </c>
      <c r="E33" s="9" t="s">
        <v>142</v>
      </c>
      <c r="F33" s="8"/>
      <c r="G33" s="10">
        <f>G34+G36+G38</f>
        <v>6602.5</v>
      </c>
      <c r="H33" s="22">
        <f t="shared" ref="H33:M33" si="11">H34+H36+H38</f>
        <v>6022.7</v>
      </c>
      <c r="I33" s="22">
        <f t="shared" si="11"/>
        <v>2818.5</v>
      </c>
      <c r="J33" s="22">
        <f t="shared" si="11"/>
        <v>2818.5</v>
      </c>
      <c r="K33" s="22">
        <f t="shared" si="11"/>
        <v>2818.5</v>
      </c>
      <c r="L33" s="22">
        <f t="shared" si="11"/>
        <v>4811.6000000000004</v>
      </c>
      <c r="M33" s="22">
        <f t="shared" si="11"/>
        <v>4781.2</v>
      </c>
    </row>
    <row r="34" spans="1:13" ht="115.5" thickBot="1" x14ac:dyDescent="0.3">
      <c r="A34" s="16" t="s">
        <v>43</v>
      </c>
      <c r="B34" s="8" t="s">
        <v>159</v>
      </c>
      <c r="C34" s="8">
        <v>148</v>
      </c>
      <c r="D34" s="9" t="s">
        <v>135</v>
      </c>
      <c r="E34" s="9" t="s">
        <v>142</v>
      </c>
      <c r="F34" s="8"/>
      <c r="G34" s="10">
        <f>G35</f>
        <v>1781.5</v>
      </c>
      <c r="H34" s="22">
        <f t="shared" ref="H34:M34" si="12">H35</f>
        <v>3204.2</v>
      </c>
      <c r="I34" s="22">
        <f t="shared" si="12"/>
        <v>0</v>
      </c>
      <c r="J34" s="22">
        <f t="shared" si="12"/>
        <v>0</v>
      </c>
      <c r="K34" s="22">
        <f t="shared" si="12"/>
        <v>0</v>
      </c>
      <c r="L34" s="22">
        <f t="shared" si="12"/>
        <v>1781.5</v>
      </c>
      <c r="M34" s="22">
        <f t="shared" si="12"/>
        <v>1781.5</v>
      </c>
    </row>
    <row r="35" spans="1:13" ht="26.25" thickBot="1" x14ac:dyDescent="0.3">
      <c r="A35" s="16" t="s">
        <v>31</v>
      </c>
      <c r="B35" s="8" t="s">
        <v>159</v>
      </c>
      <c r="C35" s="8">
        <v>148</v>
      </c>
      <c r="D35" s="9" t="s">
        <v>135</v>
      </c>
      <c r="E35" s="9" t="s">
        <v>142</v>
      </c>
      <c r="F35" s="8">
        <v>610</v>
      </c>
      <c r="G35" s="10">
        <v>1781.5</v>
      </c>
      <c r="H35" s="10">
        <v>3204.2</v>
      </c>
      <c r="I35" s="10"/>
      <c r="J35" s="10"/>
      <c r="K35" s="10"/>
      <c r="L35" s="10">
        <v>1781.5</v>
      </c>
      <c r="M35" s="10">
        <v>1781.5</v>
      </c>
    </row>
    <row r="36" spans="1:13" ht="68.45" customHeight="1" thickBot="1" x14ac:dyDescent="0.3">
      <c r="A36" s="16" t="s">
        <v>50</v>
      </c>
      <c r="B36" s="8" t="s">
        <v>160</v>
      </c>
      <c r="C36" s="8">
        <v>148</v>
      </c>
      <c r="D36" s="9" t="s">
        <v>135</v>
      </c>
      <c r="E36" s="9" t="s">
        <v>142</v>
      </c>
      <c r="F36" s="8"/>
      <c r="G36" s="10">
        <f>G37</f>
        <v>3030.1</v>
      </c>
      <c r="H36" s="22">
        <f t="shared" ref="H36:M36" si="13">H37</f>
        <v>2818.5</v>
      </c>
      <c r="I36" s="22">
        <f t="shared" si="13"/>
        <v>2818.5</v>
      </c>
      <c r="J36" s="22">
        <f t="shared" si="13"/>
        <v>2818.5</v>
      </c>
      <c r="K36" s="22">
        <f t="shared" si="13"/>
        <v>2818.5</v>
      </c>
      <c r="L36" s="22">
        <f t="shared" si="13"/>
        <v>3030.1</v>
      </c>
      <c r="M36" s="22">
        <f t="shared" si="13"/>
        <v>2999.7</v>
      </c>
    </row>
    <row r="37" spans="1:13" ht="26.25" thickBot="1" x14ac:dyDescent="0.3">
      <c r="A37" s="16" t="s">
        <v>31</v>
      </c>
      <c r="B37" s="8" t="s">
        <v>160</v>
      </c>
      <c r="C37" s="8">
        <v>148</v>
      </c>
      <c r="D37" s="9" t="s">
        <v>135</v>
      </c>
      <c r="E37" s="9" t="s">
        <v>142</v>
      </c>
      <c r="F37" s="8">
        <v>610</v>
      </c>
      <c r="G37" s="10">
        <v>3030.1</v>
      </c>
      <c r="H37" s="10">
        <v>2818.5</v>
      </c>
      <c r="I37" s="10">
        <v>2818.5</v>
      </c>
      <c r="J37" s="10">
        <v>2818.5</v>
      </c>
      <c r="K37" s="10">
        <v>2818.5</v>
      </c>
      <c r="L37" s="10">
        <v>3030.1</v>
      </c>
      <c r="M37" s="10">
        <v>2999.7</v>
      </c>
    </row>
    <row r="38" spans="1:13" ht="64.5" thickBot="1" x14ac:dyDescent="0.3">
      <c r="A38" s="16" t="s">
        <v>51</v>
      </c>
      <c r="B38" s="8" t="s">
        <v>161</v>
      </c>
      <c r="C38" s="8">
        <v>148</v>
      </c>
      <c r="D38" s="9" t="s">
        <v>135</v>
      </c>
      <c r="E38" s="9" t="s">
        <v>142</v>
      </c>
      <c r="F38" s="8"/>
      <c r="G38" s="10">
        <f>G39</f>
        <v>1790.9</v>
      </c>
      <c r="H38" s="22">
        <f t="shared" ref="H38:M38" si="14">H39</f>
        <v>0</v>
      </c>
      <c r="I38" s="22">
        <f t="shared" si="14"/>
        <v>0</v>
      </c>
      <c r="J38" s="22">
        <f t="shared" si="14"/>
        <v>0</v>
      </c>
      <c r="K38" s="22">
        <f t="shared" si="14"/>
        <v>0</v>
      </c>
      <c r="L38" s="22">
        <f t="shared" si="14"/>
        <v>0</v>
      </c>
      <c r="M38" s="22">
        <f t="shared" si="14"/>
        <v>0</v>
      </c>
    </row>
    <row r="39" spans="1:13" ht="26.25" thickBot="1" x14ac:dyDescent="0.3">
      <c r="A39" s="16" t="s">
        <v>31</v>
      </c>
      <c r="B39" s="8" t="s">
        <v>161</v>
      </c>
      <c r="C39" s="8">
        <v>148</v>
      </c>
      <c r="D39" s="9" t="s">
        <v>135</v>
      </c>
      <c r="E39" s="9" t="s">
        <v>142</v>
      </c>
      <c r="F39" s="8">
        <v>610</v>
      </c>
      <c r="G39" s="10">
        <v>1790.9</v>
      </c>
      <c r="H39" s="10">
        <v>0</v>
      </c>
      <c r="I39" s="10"/>
      <c r="J39" s="10"/>
      <c r="K39" s="10"/>
      <c r="L39" s="10">
        <v>0</v>
      </c>
      <c r="M39" s="10">
        <v>0</v>
      </c>
    </row>
    <row r="40" spans="1:13" ht="64.5" thickBot="1" x14ac:dyDescent="0.3">
      <c r="A40" s="16" t="s">
        <v>52</v>
      </c>
      <c r="B40" s="8" t="s">
        <v>162</v>
      </c>
      <c r="C40" s="8">
        <v>148</v>
      </c>
      <c r="D40" s="9" t="s">
        <v>135</v>
      </c>
      <c r="E40" s="9" t="s">
        <v>142</v>
      </c>
      <c r="F40" s="8"/>
      <c r="G40" s="10">
        <f>G41</f>
        <v>4312.2</v>
      </c>
      <c r="H40" s="22">
        <f t="shared" ref="H40:M41" si="15">H41</f>
        <v>4491.8999999999996</v>
      </c>
      <c r="I40" s="22">
        <f t="shared" si="15"/>
        <v>0</v>
      </c>
      <c r="J40" s="22">
        <f t="shared" si="15"/>
        <v>0</v>
      </c>
      <c r="K40" s="22">
        <f t="shared" si="15"/>
        <v>0</v>
      </c>
      <c r="L40" s="22">
        <v>4312.2</v>
      </c>
      <c r="M40" s="22">
        <v>4312.2</v>
      </c>
    </row>
    <row r="41" spans="1:13" ht="204.75" thickBot="1" x14ac:dyDescent="0.3">
      <c r="A41" s="54" t="s">
        <v>53</v>
      </c>
      <c r="B41" s="8" t="s">
        <v>163</v>
      </c>
      <c r="C41" s="8">
        <v>148</v>
      </c>
      <c r="D41" s="9" t="s">
        <v>135</v>
      </c>
      <c r="E41" s="9" t="s">
        <v>142</v>
      </c>
      <c r="F41" s="8"/>
      <c r="G41" s="10">
        <f>G42</f>
        <v>4312.2</v>
      </c>
      <c r="H41" s="22">
        <f t="shared" si="15"/>
        <v>4491.8999999999996</v>
      </c>
      <c r="I41" s="22">
        <f t="shared" si="15"/>
        <v>0</v>
      </c>
      <c r="J41" s="22">
        <f t="shared" si="15"/>
        <v>0</v>
      </c>
      <c r="K41" s="22">
        <f t="shared" si="15"/>
        <v>0</v>
      </c>
      <c r="L41" s="22">
        <f t="shared" si="15"/>
        <v>4550.3</v>
      </c>
      <c r="M41" s="22">
        <f t="shared" si="15"/>
        <v>4784.8999999999996</v>
      </c>
    </row>
    <row r="42" spans="1:13" ht="26.25" thickBot="1" x14ac:dyDescent="0.3">
      <c r="A42" s="16" t="s">
        <v>31</v>
      </c>
      <c r="B42" s="8" t="s">
        <v>163</v>
      </c>
      <c r="C42" s="8">
        <v>148</v>
      </c>
      <c r="D42" s="9" t="s">
        <v>135</v>
      </c>
      <c r="E42" s="9" t="s">
        <v>142</v>
      </c>
      <c r="F42" s="8">
        <v>610</v>
      </c>
      <c r="G42" s="10">
        <v>4312.2</v>
      </c>
      <c r="H42" s="10">
        <v>4491.8999999999996</v>
      </c>
      <c r="I42" s="10"/>
      <c r="J42" s="10"/>
      <c r="K42" s="10"/>
      <c r="L42" s="10">
        <v>4550.3</v>
      </c>
      <c r="M42" s="10">
        <v>4784.8999999999996</v>
      </c>
    </row>
    <row r="43" spans="1:13" ht="77.25" thickBot="1" x14ac:dyDescent="0.3">
      <c r="A43" s="16" t="s">
        <v>54</v>
      </c>
      <c r="B43" s="8" t="s">
        <v>165</v>
      </c>
      <c r="C43" s="8">
        <v>148</v>
      </c>
      <c r="D43" s="9" t="s">
        <v>135</v>
      </c>
      <c r="E43" s="9" t="s">
        <v>142</v>
      </c>
      <c r="F43" s="8"/>
      <c r="G43" s="10">
        <f>G44+G47+G50</f>
        <v>2089.4</v>
      </c>
      <c r="H43" s="22">
        <f t="shared" ref="H43:M43" si="16">H44+H47+H50</f>
        <v>1835.3000000000002</v>
      </c>
      <c r="I43" s="22">
        <f t="shared" si="16"/>
        <v>819.1</v>
      </c>
      <c r="J43" s="22">
        <f t="shared" si="16"/>
        <v>819.1</v>
      </c>
      <c r="K43" s="22">
        <f t="shared" si="16"/>
        <v>819.1</v>
      </c>
      <c r="L43" s="22">
        <f t="shared" si="16"/>
        <v>2089.4</v>
      </c>
      <c r="M43" s="22">
        <f t="shared" si="16"/>
        <v>2089.4</v>
      </c>
    </row>
    <row r="44" spans="1:13" ht="115.5" thickBot="1" x14ac:dyDescent="0.3">
      <c r="A44" s="16" t="s">
        <v>43</v>
      </c>
      <c r="B44" s="75" t="s">
        <v>169</v>
      </c>
      <c r="C44" s="8">
        <v>148</v>
      </c>
      <c r="D44" s="9" t="s">
        <v>135</v>
      </c>
      <c r="E44" s="9" t="s">
        <v>142</v>
      </c>
      <c r="F44" s="8"/>
      <c r="G44" s="10">
        <f>G45+G46</f>
        <v>895.30000000000007</v>
      </c>
      <c r="H44" s="74">
        <f t="shared" ref="H44:L44" si="17">H45+H46</f>
        <v>1016.2</v>
      </c>
      <c r="I44" s="74">
        <f t="shared" si="17"/>
        <v>0</v>
      </c>
      <c r="J44" s="74">
        <f t="shared" si="17"/>
        <v>0</v>
      </c>
      <c r="K44" s="74">
        <f t="shared" si="17"/>
        <v>0</v>
      </c>
      <c r="L44" s="74">
        <f t="shared" si="17"/>
        <v>895.3</v>
      </c>
      <c r="M44" s="22">
        <f t="shared" ref="M44" si="18">M46</f>
        <v>895.3</v>
      </c>
    </row>
    <row r="45" spans="1:13" ht="39" thickBot="1" x14ac:dyDescent="0.3">
      <c r="A45" s="76" t="s">
        <v>22</v>
      </c>
      <c r="B45" s="75" t="s">
        <v>169</v>
      </c>
      <c r="C45" s="75">
        <v>148</v>
      </c>
      <c r="D45" s="77" t="s">
        <v>135</v>
      </c>
      <c r="E45" s="77" t="s">
        <v>142</v>
      </c>
      <c r="F45" s="75">
        <v>320</v>
      </c>
      <c r="G45" s="74">
        <v>67.599999999999994</v>
      </c>
      <c r="H45" s="74"/>
      <c r="I45" s="74"/>
      <c r="J45" s="74"/>
      <c r="K45" s="74"/>
      <c r="L45" s="74">
        <v>0</v>
      </c>
      <c r="M45" s="74">
        <v>0</v>
      </c>
    </row>
    <row r="46" spans="1:13" ht="26.25" thickBot="1" x14ac:dyDescent="0.3">
      <c r="A46" s="16" t="s">
        <v>31</v>
      </c>
      <c r="B46" s="8" t="s">
        <v>169</v>
      </c>
      <c r="C46" s="8">
        <v>148</v>
      </c>
      <c r="D46" s="9" t="s">
        <v>135</v>
      </c>
      <c r="E46" s="9" t="s">
        <v>142</v>
      </c>
      <c r="F46" s="8">
        <v>610</v>
      </c>
      <c r="G46" s="10">
        <v>827.7</v>
      </c>
      <c r="H46" s="10">
        <v>1016.2</v>
      </c>
      <c r="I46" s="10"/>
      <c r="J46" s="10"/>
      <c r="K46" s="10"/>
      <c r="L46" s="10">
        <v>895.3</v>
      </c>
      <c r="M46" s="10">
        <v>895.3</v>
      </c>
    </row>
    <row r="47" spans="1:13" ht="115.5" thickBot="1" x14ac:dyDescent="0.3">
      <c r="A47" s="16" t="s">
        <v>43</v>
      </c>
      <c r="B47" s="8" t="s">
        <v>164</v>
      </c>
      <c r="C47" s="8">
        <v>148</v>
      </c>
      <c r="D47" s="9">
        <v>10</v>
      </c>
      <c r="E47" s="9" t="s">
        <v>139</v>
      </c>
      <c r="F47" s="8"/>
      <c r="G47" s="10">
        <f>G48+G49</f>
        <v>819.1</v>
      </c>
      <c r="H47" s="22">
        <f t="shared" ref="H47:M47" si="19">H48+H49</f>
        <v>819.1</v>
      </c>
      <c r="I47" s="22">
        <f t="shared" si="19"/>
        <v>819.1</v>
      </c>
      <c r="J47" s="22">
        <f t="shared" si="19"/>
        <v>819.1</v>
      </c>
      <c r="K47" s="22">
        <f t="shared" si="19"/>
        <v>819.1</v>
      </c>
      <c r="L47" s="22">
        <f t="shared" si="19"/>
        <v>819.1</v>
      </c>
      <c r="M47" s="22">
        <f t="shared" si="19"/>
        <v>819.1</v>
      </c>
    </row>
    <row r="48" spans="1:13" ht="51.75" thickBot="1" x14ac:dyDescent="0.3">
      <c r="A48" s="16" t="s">
        <v>17</v>
      </c>
      <c r="B48" s="8" t="s">
        <v>164</v>
      </c>
      <c r="C48" s="8">
        <v>148</v>
      </c>
      <c r="D48" s="9">
        <v>10</v>
      </c>
      <c r="E48" s="9" t="s">
        <v>139</v>
      </c>
      <c r="F48" s="8">
        <v>240</v>
      </c>
      <c r="G48" s="10">
        <v>40</v>
      </c>
      <c r="H48" s="10">
        <v>40</v>
      </c>
      <c r="I48" s="10">
        <v>40</v>
      </c>
      <c r="J48" s="10">
        <v>40</v>
      </c>
      <c r="K48" s="10">
        <v>40</v>
      </c>
      <c r="L48" s="10">
        <v>40</v>
      </c>
      <c r="M48" s="10">
        <v>40</v>
      </c>
    </row>
    <row r="49" spans="1:13" ht="39" thickBot="1" x14ac:dyDescent="0.3">
      <c r="A49" s="16" t="s">
        <v>22</v>
      </c>
      <c r="B49" s="8" t="s">
        <v>164</v>
      </c>
      <c r="C49" s="8">
        <v>148</v>
      </c>
      <c r="D49" s="9">
        <v>10</v>
      </c>
      <c r="E49" s="9" t="s">
        <v>139</v>
      </c>
      <c r="F49" s="8">
        <v>610</v>
      </c>
      <c r="G49" s="10">
        <v>779.1</v>
      </c>
      <c r="H49" s="10">
        <v>779.1</v>
      </c>
      <c r="I49" s="10">
        <v>779.1</v>
      </c>
      <c r="J49" s="10">
        <v>779.1</v>
      </c>
      <c r="K49" s="10">
        <v>779.1</v>
      </c>
      <c r="L49" s="10">
        <v>779.1</v>
      </c>
      <c r="M49" s="10">
        <v>779.1</v>
      </c>
    </row>
    <row r="50" spans="1:13" ht="77.25" thickBot="1" x14ac:dyDescent="0.3">
      <c r="A50" s="19" t="s">
        <v>168</v>
      </c>
      <c r="B50" s="9" t="s">
        <v>169</v>
      </c>
      <c r="C50" s="8">
        <v>148</v>
      </c>
      <c r="D50" s="9" t="s">
        <v>135</v>
      </c>
      <c r="E50" s="9" t="s">
        <v>137</v>
      </c>
      <c r="F50" s="8"/>
      <c r="G50" s="10">
        <f>G51</f>
        <v>375</v>
      </c>
      <c r="H50" s="22">
        <f t="shared" ref="H50:M50" si="20">H51</f>
        <v>0</v>
      </c>
      <c r="I50" s="22">
        <f t="shared" si="20"/>
        <v>0</v>
      </c>
      <c r="J50" s="22">
        <f t="shared" si="20"/>
        <v>0</v>
      </c>
      <c r="K50" s="22">
        <f t="shared" si="20"/>
        <v>0</v>
      </c>
      <c r="L50" s="22">
        <f t="shared" si="20"/>
        <v>375</v>
      </c>
      <c r="M50" s="22">
        <f t="shared" si="20"/>
        <v>375</v>
      </c>
    </row>
    <row r="51" spans="1:13" ht="26.25" thickBot="1" x14ac:dyDescent="0.3">
      <c r="A51" s="19" t="s">
        <v>34</v>
      </c>
      <c r="B51" s="9" t="s">
        <v>169</v>
      </c>
      <c r="C51" s="8">
        <v>148</v>
      </c>
      <c r="D51" s="9" t="s">
        <v>135</v>
      </c>
      <c r="E51" s="9" t="s">
        <v>137</v>
      </c>
      <c r="F51" s="8">
        <v>610</v>
      </c>
      <c r="G51" s="10">
        <v>375</v>
      </c>
      <c r="H51" s="10"/>
      <c r="I51" s="10"/>
      <c r="J51" s="10"/>
      <c r="K51" s="10"/>
      <c r="L51" s="10">
        <v>375</v>
      </c>
      <c r="M51" s="10">
        <v>375</v>
      </c>
    </row>
    <row r="52" spans="1:13" ht="39" thickBot="1" x14ac:dyDescent="0.3">
      <c r="A52" s="19" t="s">
        <v>492</v>
      </c>
      <c r="B52" s="57" t="s">
        <v>494</v>
      </c>
      <c r="C52" s="56">
        <v>148</v>
      </c>
      <c r="D52" s="57" t="s">
        <v>135</v>
      </c>
      <c r="E52" s="57" t="s">
        <v>491</v>
      </c>
      <c r="F52" s="56"/>
      <c r="G52" s="55">
        <f>G53</f>
        <v>498</v>
      </c>
      <c r="H52" s="55">
        <f t="shared" ref="H52:M52" si="21">H53</f>
        <v>0</v>
      </c>
      <c r="I52" s="55">
        <f t="shared" si="21"/>
        <v>0</v>
      </c>
      <c r="J52" s="55">
        <f t="shared" si="21"/>
        <v>0</v>
      </c>
      <c r="K52" s="55">
        <f t="shared" si="21"/>
        <v>0</v>
      </c>
      <c r="L52" s="55">
        <f t="shared" si="21"/>
        <v>233.1</v>
      </c>
      <c r="M52" s="55">
        <f t="shared" si="21"/>
        <v>233.1</v>
      </c>
    </row>
    <row r="53" spans="1:13" ht="77.25" thickBot="1" x14ac:dyDescent="0.3">
      <c r="A53" s="37" t="s">
        <v>493</v>
      </c>
      <c r="B53" s="57" t="s">
        <v>495</v>
      </c>
      <c r="C53" s="56">
        <v>148</v>
      </c>
      <c r="D53" s="57" t="s">
        <v>135</v>
      </c>
      <c r="E53" s="57" t="s">
        <v>491</v>
      </c>
      <c r="F53" s="56"/>
      <c r="G53" s="55">
        <f>G54+G55</f>
        <v>498</v>
      </c>
      <c r="H53" s="55">
        <f t="shared" ref="H53:M53" si="22">H54+H55</f>
        <v>0</v>
      </c>
      <c r="I53" s="55">
        <f t="shared" si="22"/>
        <v>0</v>
      </c>
      <c r="J53" s="55">
        <f t="shared" si="22"/>
        <v>0</v>
      </c>
      <c r="K53" s="55">
        <f t="shared" si="22"/>
        <v>0</v>
      </c>
      <c r="L53" s="55">
        <f t="shared" si="22"/>
        <v>233.1</v>
      </c>
      <c r="M53" s="55">
        <f t="shared" si="22"/>
        <v>233.1</v>
      </c>
    </row>
    <row r="54" spans="1:13" ht="26.25" thickBot="1" x14ac:dyDescent="0.3">
      <c r="A54" s="37" t="s">
        <v>34</v>
      </c>
      <c r="B54" s="57" t="s">
        <v>495</v>
      </c>
      <c r="C54" s="56">
        <v>148</v>
      </c>
      <c r="D54" s="57" t="s">
        <v>135</v>
      </c>
      <c r="E54" s="57" t="s">
        <v>137</v>
      </c>
      <c r="F54" s="56">
        <v>610</v>
      </c>
      <c r="G54" s="55">
        <v>30</v>
      </c>
      <c r="H54" s="55"/>
      <c r="I54" s="55"/>
      <c r="J54" s="55"/>
      <c r="K54" s="55"/>
      <c r="L54" s="55">
        <v>30</v>
      </c>
      <c r="M54" s="55">
        <v>30</v>
      </c>
    </row>
    <row r="55" spans="1:13" ht="26.25" thickBot="1" x14ac:dyDescent="0.3">
      <c r="A55" s="37" t="s">
        <v>34</v>
      </c>
      <c r="B55" s="57" t="s">
        <v>495</v>
      </c>
      <c r="C55" s="56">
        <v>148</v>
      </c>
      <c r="D55" s="57" t="s">
        <v>135</v>
      </c>
      <c r="E55" s="57" t="s">
        <v>142</v>
      </c>
      <c r="F55" s="56">
        <v>610</v>
      </c>
      <c r="G55" s="55">
        <v>468</v>
      </c>
      <c r="H55" s="55"/>
      <c r="I55" s="55"/>
      <c r="J55" s="55"/>
      <c r="K55" s="55"/>
      <c r="L55" s="55">
        <v>203.1</v>
      </c>
      <c r="M55" s="55">
        <v>203.1</v>
      </c>
    </row>
    <row r="56" spans="1:13" ht="39" thickBot="1" x14ac:dyDescent="0.3">
      <c r="A56" s="16" t="s">
        <v>456</v>
      </c>
      <c r="B56" s="9" t="s">
        <v>170</v>
      </c>
      <c r="C56" s="8">
        <v>975</v>
      </c>
      <c r="D56" s="9" t="s">
        <v>135</v>
      </c>
      <c r="E56" s="9" t="s">
        <v>142</v>
      </c>
      <c r="F56" s="8"/>
      <c r="G56" s="10">
        <f>G57</f>
        <v>2195.3000000000002</v>
      </c>
      <c r="H56" s="10">
        <f t="shared" ref="H56:M56" si="23">H57</f>
        <v>3137.4</v>
      </c>
      <c r="I56" s="10">
        <f t="shared" si="23"/>
        <v>0</v>
      </c>
      <c r="J56" s="10">
        <f t="shared" si="23"/>
        <v>0</v>
      </c>
      <c r="K56" s="10">
        <f t="shared" si="23"/>
        <v>0</v>
      </c>
      <c r="L56" s="10">
        <f t="shared" si="23"/>
        <v>2210.1</v>
      </c>
      <c r="M56" s="10">
        <f t="shared" si="23"/>
        <v>0</v>
      </c>
    </row>
    <row r="57" spans="1:13" ht="102.75" thickBot="1" x14ac:dyDescent="0.3">
      <c r="A57" s="16" t="s">
        <v>457</v>
      </c>
      <c r="B57" s="9" t="s">
        <v>500</v>
      </c>
      <c r="C57" s="8">
        <v>975</v>
      </c>
      <c r="D57" s="9" t="s">
        <v>135</v>
      </c>
      <c r="E57" s="64" t="s">
        <v>143</v>
      </c>
      <c r="F57" s="8"/>
      <c r="G57" s="10">
        <f>G58</f>
        <v>2195.3000000000002</v>
      </c>
      <c r="H57" s="22">
        <f t="shared" ref="H57:M57" si="24">H58</f>
        <v>3137.4</v>
      </c>
      <c r="I57" s="22">
        <f t="shared" si="24"/>
        <v>0</v>
      </c>
      <c r="J57" s="22">
        <f t="shared" si="24"/>
        <v>0</v>
      </c>
      <c r="K57" s="22">
        <f t="shared" si="24"/>
        <v>0</v>
      </c>
      <c r="L57" s="22">
        <f t="shared" si="24"/>
        <v>2210.1</v>
      </c>
      <c r="M57" s="22">
        <f t="shared" si="24"/>
        <v>0</v>
      </c>
    </row>
    <row r="58" spans="1:13" ht="26.25" thickBot="1" x14ac:dyDescent="0.3">
      <c r="A58" s="16" t="s">
        <v>34</v>
      </c>
      <c r="B58" s="9" t="s">
        <v>500</v>
      </c>
      <c r="C58" s="8">
        <v>975</v>
      </c>
      <c r="D58" s="9" t="s">
        <v>135</v>
      </c>
      <c r="E58" s="64" t="s">
        <v>143</v>
      </c>
      <c r="F58" s="8">
        <v>610</v>
      </c>
      <c r="G58" s="10">
        <v>2195.3000000000002</v>
      </c>
      <c r="H58" s="10">
        <v>3137.4</v>
      </c>
      <c r="I58" s="10"/>
      <c r="J58" s="10"/>
      <c r="K58" s="10"/>
      <c r="L58" s="10">
        <v>2210.1</v>
      </c>
      <c r="M58" s="10">
        <v>0</v>
      </c>
    </row>
    <row r="59" spans="1:13" ht="64.5" thickBot="1" x14ac:dyDescent="0.3">
      <c r="A59" s="19" t="s">
        <v>496</v>
      </c>
      <c r="B59" s="57" t="s">
        <v>498</v>
      </c>
      <c r="C59" s="56">
        <v>148</v>
      </c>
      <c r="D59" s="57" t="s">
        <v>135</v>
      </c>
      <c r="E59" s="64" t="s">
        <v>143</v>
      </c>
      <c r="F59" s="56"/>
      <c r="G59" s="55">
        <f>G60</f>
        <v>451.4</v>
      </c>
      <c r="H59" s="55">
        <f t="shared" ref="H59:M59" si="25">H60</f>
        <v>0</v>
      </c>
      <c r="I59" s="55">
        <f t="shared" si="25"/>
        <v>0</v>
      </c>
      <c r="J59" s="55">
        <f t="shared" si="25"/>
        <v>0</v>
      </c>
      <c r="K59" s="55">
        <f t="shared" si="25"/>
        <v>0</v>
      </c>
      <c r="L59" s="55">
        <f t="shared" si="25"/>
        <v>451.4</v>
      </c>
      <c r="M59" s="55">
        <f t="shared" si="25"/>
        <v>451.4</v>
      </c>
    </row>
    <row r="60" spans="1:13" ht="90" thickBot="1" x14ac:dyDescent="0.3">
      <c r="A60" s="19" t="s">
        <v>497</v>
      </c>
      <c r="B60" s="57" t="s">
        <v>499</v>
      </c>
      <c r="C60" s="56">
        <v>148</v>
      </c>
      <c r="D60" s="57" t="s">
        <v>135</v>
      </c>
      <c r="E60" s="57" t="s">
        <v>142</v>
      </c>
      <c r="F60" s="56"/>
      <c r="G60" s="55">
        <f>G61</f>
        <v>451.4</v>
      </c>
      <c r="H60" s="55">
        <f t="shared" ref="H60:M60" si="26">H61</f>
        <v>0</v>
      </c>
      <c r="I60" s="55">
        <f t="shared" si="26"/>
        <v>0</v>
      </c>
      <c r="J60" s="55">
        <f t="shared" si="26"/>
        <v>0</v>
      </c>
      <c r="K60" s="55">
        <f t="shared" si="26"/>
        <v>0</v>
      </c>
      <c r="L60" s="55">
        <f t="shared" si="26"/>
        <v>451.4</v>
      </c>
      <c r="M60" s="55">
        <f t="shared" si="26"/>
        <v>451.4</v>
      </c>
    </row>
    <row r="61" spans="1:13" ht="26.25" thickBot="1" x14ac:dyDescent="0.3">
      <c r="A61" s="19" t="s">
        <v>31</v>
      </c>
      <c r="B61" s="57" t="s">
        <v>499</v>
      </c>
      <c r="C61" s="56">
        <v>148</v>
      </c>
      <c r="D61" s="57" t="s">
        <v>135</v>
      </c>
      <c r="E61" s="57" t="s">
        <v>142</v>
      </c>
      <c r="F61" s="56">
        <v>610</v>
      </c>
      <c r="G61" s="55">
        <v>451.4</v>
      </c>
      <c r="H61" s="55"/>
      <c r="I61" s="55"/>
      <c r="J61" s="55"/>
      <c r="K61" s="55"/>
      <c r="L61" s="55">
        <v>451.4</v>
      </c>
      <c r="M61" s="55">
        <v>451.4</v>
      </c>
    </row>
    <row r="62" spans="1:13" ht="26.25" thickBot="1" x14ac:dyDescent="0.3">
      <c r="A62" s="16" t="s">
        <v>55</v>
      </c>
      <c r="B62" s="8" t="s">
        <v>173</v>
      </c>
      <c r="C62" s="8">
        <v>148</v>
      </c>
      <c r="D62" s="9" t="s">
        <v>135</v>
      </c>
      <c r="E62" s="9" t="s">
        <v>139</v>
      </c>
      <c r="F62" s="8"/>
      <c r="G62" s="10">
        <f>G63</f>
        <v>5305.4</v>
      </c>
      <c r="H62" s="10">
        <f t="shared" ref="H62:M62" si="27">H63</f>
        <v>4555.8</v>
      </c>
      <c r="I62" s="10">
        <f t="shared" si="27"/>
        <v>0</v>
      </c>
      <c r="J62" s="10">
        <f t="shared" si="27"/>
        <v>0</v>
      </c>
      <c r="K62" s="10">
        <f t="shared" si="27"/>
        <v>0</v>
      </c>
      <c r="L62" s="10">
        <f t="shared" si="27"/>
        <v>5520.1</v>
      </c>
      <c r="M62" s="10">
        <f t="shared" si="27"/>
        <v>5520.1</v>
      </c>
    </row>
    <row r="63" spans="1:13" ht="64.5" thickBot="1" x14ac:dyDescent="0.3">
      <c r="A63" s="16" t="s">
        <v>56</v>
      </c>
      <c r="B63" s="8" t="s">
        <v>174</v>
      </c>
      <c r="C63" s="8">
        <v>148</v>
      </c>
      <c r="D63" s="9" t="s">
        <v>135</v>
      </c>
      <c r="E63" s="9" t="s">
        <v>139</v>
      </c>
      <c r="F63" s="8"/>
      <c r="G63" s="10">
        <f>G64+G67</f>
        <v>5305.4</v>
      </c>
      <c r="H63" s="22">
        <f t="shared" ref="H63:M63" si="28">H64+H67</f>
        <v>4555.8</v>
      </c>
      <c r="I63" s="22">
        <f t="shared" si="28"/>
        <v>0</v>
      </c>
      <c r="J63" s="22">
        <f t="shared" si="28"/>
        <v>0</v>
      </c>
      <c r="K63" s="22">
        <f t="shared" si="28"/>
        <v>0</v>
      </c>
      <c r="L63" s="22">
        <f t="shared" si="28"/>
        <v>5520.1</v>
      </c>
      <c r="M63" s="22">
        <f t="shared" si="28"/>
        <v>5520.1</v>
      </c>
    </row>
    <row r="64" spans="1:13" ht="26.25" thickBot="1" x14ac:dyDescent="0.3">
      <c r="A64" s="16" t="s">
        <v>57</v>
      </c>
      <c r="B64" s="8" t="s">
        <v>175</v>
      </c>
      <c r="C64" s="8">
        <v>148</v>
      </c>
      <c r="D64" s="9" t="s">
        <v>135</v>
      </c>
      <c r="E64" s="9" t="s">
        <v>139</v>
      </c>
      <c r="F64" s="8"/>
      <c r="G64" s="10">
        <f>G65+G66</f>
        <v>3812.5</v>
      </c>
      <c r="H64" s="22">
        <f t="shared" ref="H64:M64" si="29">H65+H66</f>
        <v>3601.6</v>
      </c>
      <c r="I64" s="22">
        <f t="shared" si="29"/>
        <v>0</v>
      </c>
      <c r="J64" s="22">
        <f t="shared" si="29"/>
        <v>0</v>
      </c>
      <c r="K64" s="22">
        <f t="shared" si="29"/>
        <v>0</v>
      </c>
      <c r="L64" s="22">
        <f t="shared" si="29"/>
        <v>3974.9</v>
      </c>
      <c r="M64" s="22">
        <f t="shared" si="29"/>
        <v>3920.8</v>
      </c>
    </row>
    <row r="65" spans="1:13" ht="26.25" thickBot="1" x14ac:dyDescent="0.3">
      <c r="A65" s="16" t="s">
        <v>48</v>
      </c>
      <c r="B65" s="8" t="s">
        <v>175</v>
      </c>
      <c r="C65" s="8">
        <v>148</v>
      </c>
      <c r="D65" s="9" t="s">
        <v>135</v>
      </c>
      <c r="E65" s="9" t="s">
        <v>139</v>
      </c>
      <c r="F65" s="8">
        <v>610</v>
      </c>
      <c r="G65" s="10">
        <v>2393.5</v>
      </c>
      <c r="H65" s="10">
        <v>2214.6999999999998</v>
      </c>
      <c r="I65" s="10"/>
      <c r="J65" s="10"/>
      <c r="K65" s="10"/>
      <c r="L65" s="10">
        <v>2555.9</v>
      </c>
      <c r="M65" s="10">
        <v>2501.8000000000002</v>
      </c>
    </row>
    <row r="66" spans="1:13" ht="51.75" thickBot="1" x14ac:dyDescent="0.3">
      <c r="A66" s="16" t="s">
        <v>58</v>
      </c>
      <c r="B66" s="8" t="s">
        <v>175</v>
      </c>
      <c r="C66" s="8">
        <v>148</v>
      </c>
      <c r="D66" s="9" t="s">
        <v>135</v>
      </c>
      <c r="E66" s="9" t="s">
        <v>139</v>
      </c>
      <c r="F66" s="8">
        <v>630</v>
      </c>
      <c r="G66" s="10">
        <v>1419</v>
      </c>
      <c r="H66" s="10">
        <v>1386.9</v>
      </c>
      <c r="I66" s="10"/>
      <c r="J66" s="10"/>
      <c r="K66" s="10"/>
      <c r="L66" s="10">
        <v>1419</v>
      </c>
      <c r="M66" s="10">
        <v>1419</v>
      </c>
    </row>
    <row r="67" spans="1:13" ht="64.5" thickBot="1" x14ac:dyDescent="0.3">
      <c r="A67" s="16" t="s">
        <v>33</v>
      </c>
      <c r="B67" s="8" t="s">
        <v>176</v>
      </c>
      <c r="C67" s="8">
        <v>148</v>
      </c>
      <c r="D67" s="9" t="s">
        <v>135</v>
      </c>
      <c r="E67" s="9" t="s">
        <v>139</v>
      </c>
      <c r="F67" s="8"/>
      <c r="G67" s="10">
        <f>G68</f>
        <v>1492.9</v>
      </c>
      <c r="H67" s="22">
        <f t="shared" ref="H67:M67" si="30">H68</f>
        <v>954.2</v>
      </c>
      <c r="I67" s="22">
        <f t="shared" si="30"/>
        <v>0</v>
      </c>
      <c r="J67" s="22">
        <f t="shared" si="30"/>
        <v>0</v>
      </c>
      <c r="K67" s="22">
        <f t="shared" si="30"/>
        <v>0</v>
      </c>
      <c r="L67" s="22">
        <f t="shared" si="30"/>
        <v>1545.2</v>
      </c>
      <c r="M67" s="22">
        <f t="shared" si="30"/>
        <v>1599.3</v>
      </c>
    </row>
    <row r="68" spans="1:13" ht="26.25" thickBot="1" x14ac:dyDescent="0.3">
      <c r="A68" s="16" t="s">
        <v>34</v>
      </c>
      <c r="B68" s="8" t="s">
        <v>176</v>
      </c>
      <c r="C68" s="8">
        <v>148</v>
      </c>
      <c r="D68" s="9" t="s">
        <v>135</v>
      </c>
      <c r="E68" s="9" t="s">
        <v>139</v>
      </c>
      <c r="F68" s="8">
        <v>610</v>
      </c>
      <c r="G68" s="10">
        <v>1492.9</v>
      </c>
      <c r="H68" s="10">
        <v>954.2</v>
      </c>
      <c r="I68" s="10"/>
      <c r="J68" s="10"/>
      <c r="K68" s="10"/>
      <c r="L68" s="10">
        <v>1545.2</v>
      </c>
      <c r="M68" s="10">
        <v>1599.3</v>
      </c>
    </row>
    <row r="69" spans="1:13" ht="39" thickBot="1" x14ac:dyDescent="0.3">
      <c r="A69" s="16" t="s">
        <v>59</v>
      </c>
      <c r="B69" s="8" t="s">
        <v>177</v>
      </c>
      <c r="C69" s="8"/>
      <c r="D69" s="9"/>
      <c r="E69" s="9"/>
      <c r="F69" s="8"/>
      <c r="G69" s="10">
        <f>G70+G76+G79+G82</f>
        <v>3408.7000000000003</v>
      </c>
      <c r="H69" s="22">
        <f t="shared" ref="H69:M69" si="31">H70+H76+H79+H82</f>
        <v>3343.2999999999997</v>
      </c>
      <c r="I69" s="22">
        <f t="shared" si="31"/>
        <v>0</v>
      </c>
      <c r="J69" s="22">
        <f t="shared" si="31"/>
        <v>0</v>
      </c>
      <c r="K69" s="22">
        <f t="shared" si="31"/>
        <v>0</v>
      </c>
      <c r="L69" s="22">
        <f t="shared" si="31"/>
        <v>3489.7999999999997</v>
      </c>
      <c r="M69" s="22">
        <f t="shared" si="31"/>
        <v>3514.2999999999997</v>
      </c>
    </row>
    <row r="70" spans="1:13" ht="64.5" thickBot="1" x14ac:dyDescent="0.3">
      <c r="A70" s="16" t="s">
        <v>458</v>
      </c>
      <c r="B70" s="8" t="s">
        <v>180</v>
      </c>
      <c r="C70" s="8">
        <v>975</v>
      </c>
      <c r="D70" s="9" t="s">
        <v>135</v>
      </c>
      <c r="E70" s="9" t="s">
        <v>143</v>
      </c>
      <c r="F70" s="8"/>
      <c r="G70" s="10">
        <f>G71+G74</f>
        <v>2914.9</v>
      </c>
      <c r="H70" s="22">
        <f t="shared" ref="H70:M70" si="32">H71+H74</f>
        <v>2889.1</v>
      </c>
      <c r="I70" s="22">
        <f t="shared" si="32"/>
        <v>0</v>
      </c>
      <c r="J70" s="22">
        <f t="shared" si="32"/>
        <v>0</v>
      </c>
      <c r="K70" s="22">
        <f t="shared" si="32"/>
        <v>0</v>
      </c>
      <c r="L70" s="22">
        <f t="shared" si="32"/>
        <v>2994.4999999999995</v>
      </c>
      <c r="M70" s="22">
        <f t="shared" si="32"/>
        <v>3018.9999999999995</v>
      </c>
    </row>
    <row r="71" spans="1:13" ht="30" customHeight="1" thickBot="1" x14ac:dyDescent="0.3">
      <c r="A71" s="16" t="s">
        <v>11</v>
      </c>
      <c r="B71" s="8" t="s">
        <v>181</v>
      </c>
      <c r="C71" s="8">
        <v>975</v>
      </c>
      <c r="D71" s="9" t="s">
        <v>135</v>
      </c>
      <c r="E71" s="9" t="s">
        <v>143</v>
      </c>
      <c r="F71" s="8"/>
      <c r="G71" s="10">
        <f>G72+G73</f>
        <v>2239.9</v>
      </c>
      <c r="H71" s="22">
        <f t="shared" ref="H71:M71" si="33">H72+H73</f>
        <v>2240.1</v>
      </c>
      <c r="I71" s="22">
        <f t="shared" si="33"/>
        <v>0</v>
      </c>
      <c r="J71" s="22">
        <f t="shared" si="33"/>
        <v>0</v>
      </c>
      <c r="K71" s="22">
        <f t="shared" si="33"/>
        <v>0</v>
      </c>
      <c r="L71" s="22">
        <f t="shared" si="33"/>
        <v>2295.8999999999996</v>
      </c>
      <c r="M71" s="22">
        <f t="shared" si="33"/>
        <v>2295.8999999999996</v>
      </c>
    </row>
    <row r="72" spans="1:13" ht="39" thickBot="1" x14ac:dyDescent="0.3">
      <c r="A72" s="16" t="s">
        <v>60</v>
      </c>
      <c r="B72" s="8" t="s">
        <v>181</v>
      </c>
      <c r="C72" s="8">
        <v>975</v>
      </c>
      <c r="D72" s="9" t="s">
        <v>135</v>
      </c>
      <c r="E72" s="9" t="s">
        <v>143</v>
      </c>
      <c r="F72" s="8">
        <v>120</v>
      </c>
      <c r="G72" s="10">
        <v>2029.7</v>
      </c>
      <c r="H72" s="10">
        <v>1999.5</v>
      </c>
      <c r="I72" s="10"/>
      <c r="J72" s="10"/>
      <c r="K72" s="10"/>
      <c r="L72" s="10">
        <v>2085.6999999999998</v>
      </c>
      <c r="M72" s="10">
        <v>2085.6999999999998</v>
      </c>
    </row>
    <row r="73" spans="1:13" ht="51.75" thickBot="1" x14ac:dyDescent="0.3">
      <c r="A73" s="16" t="s">
        <v>17</v>
      </c>
      <c r="B73" s="8" t="s">
        <v>181</v>
      </c>
      <c r="C73" s="8">
        <v>975</v>
      </c>
      <c r="D73" s="9" t="s">
        <v>135</v>
      </c>
      <c r="E73" s="9" t="s">
        <v>143</v>
      </c>
      <c r="F73" s="8">
        <v>240</v>
      </c>
      <c r="G73" s="10">
        <v>210.2</v>
      </c>
      <c r="H73" s="10">
        <v>240.6</v>
      </c>
      <c r="I73" s="10"/>
      <c r="J73" s="10"/>
      <c r="K73" s="10"/>
      <c r="L73" s="10">
        <v>210.2</v>
      </c>
      <c r="M73" s="10">
        <v>210.2</v>
      </c>
    </row>
    <row r="74" spans="1:13" ht="64.5" thickBot="1" x14ac:dyDescent="0.3">
      <c r="A74" s="16" t="s">
        <v>33</v>
      </c>
      <c r="B74" s="8" t="s">
        <v>182</v>
      </c>
      <c r="C74" s="8">
        <v>975</v>
      </c>
      <c r="D74" s="9" t="s">
        <v>135</v>
      </c>
      <c r="E74" s="9" t="s">
        <v>143</v>
      </c>
      <c r="F74" s="8"/>
      <c r="G74" s="10">
        <f>G75</f>
        <v>675</v>
      </c>
      <c r="H74" s="22">
        <f t="shared" ref="H74:M74" si="34">H75</f>
        <v>649</v>
      </c>
      <c r="I74" s="22">
        <f t="shared" si="34"/>
        <v>0</v>
      </c>
      <c r="J74" s="22">
        <f t="shared" si="34"/>
        <v>0</v>
      </c>
      <c r="K74" s="22">
        <f t="shared" si="34"/>
        <v>0</v>
      </c>
      <c r="L74" s="22">
        <f t="shared" si="34"/>
        <v>698.6</v>
      </c>
      <c r="M74" s="22">
        <f t="shared" si="34"/>
        <v>723.1</v>
      </c>
    </row>
    <row r="75" spans="1:13" ht="39" thickBot="1" x14ac:dyDescent="0.3">
      <c r="A75" s="16" t="s">
        <v>60</v>
      </c>
      <c r="B75" s="8" t="s">
        <v>182</v>
      </c>
      <c r="C75" s="8">
        <v>975</v>
      </c>
      <c r="D75" s="9" t="s">
        <v>135</v>
      </c>
      <c r="E75" s="9" t="s">
        <v>143</v>
      </c>
      <c r="F75" s="8">
        <v>120</v>
      </c>
      <c r="G75" s="10">
        <v>675</v>
      </c>
      <c r="H75" s="10">
        <v>649</v>
      </c>
      <c r="I75" s="10"/>
      <c r="J75" s="10"/>
      <c r="K75" s="10"/>
      <c r="L75" s="10">
        <v>698.6</v>
      </c>
      <c r="M75" s="10">
        <v>723.1</v>
      </c>
    </row>
    <row r="76" spans="1:13" ht="31.5" customHeight="1" thickBot="1" x14ac:dyDescent="0.3">
      <c r="A76" s="16" t="s">
        <v>62</v>
      </c>
      <c r="B76" s="9" t="s">
        <v>166</v>
      </c>
      <c r="C76" s="8">
        <v>148</v>
      </c>
      <c r="D76" s="9" t="s">
        <v>135</v>
      </c>
      <c r="E76" s="9" t="s">
        <v>142</v>
      </c>
      <c r="F76" s="8"/>
      <c r="G76" s="10">
        <f>G77</f>
        <v>144.80000000000001</v>
      </c>
      <c r="H76" s="22">
        <f t="shared" ref="H76:M77" si="35">H77</f>
        <v>101</v>
      </c>
      <c r="I76" s="22">
        <f t="shared" si="35"/>
        <v>0</v>
      </c>
      <c r="J76" s="22">
        <f t="shared" si="35"/>
        <v>0</v>
      </c>
      <c r="K76" s="22">
        <f t="shared" si="35"/>
        <v>0</v>
      </c>
      <c r="L76" s="22">
        <f t="shared" si="35"/>
        <v>144.80000000000001</v>
      </c>
      <c r="M76" s="22">
        <f t="shared" si="35"/>
        <v>144.80000000000001</v>
      </c>
    </row>
    <row r="77" spans="1:13" ht="39" thickBot="1" x14ac:dyDescent="0.3">
      <c r="A77" s="16" t="s">
        <v>461</v>
      </c>
      <c r="B77" s="9" t="s">
        <v>167</v>
      </c>
      <c r="C77" s="8">
        <v>148</v>
      </c>
      <c r="D77" s="9" t="s">
        <v>135</v>
      </c>
      <c r="E77" s="9" t="s">
        <v>142</v>
      </c>
      <c r="F77" s="8"/>
      <c r="G77" s="10">
        <f>G78</f>
        <v>144.80000000000001</v>
      </c>
      <c r="H77" s="22">
        <f t="shared" si="35"/>
        <v>101</v>
      </c>
      <c r="I77" s="22">
        <f t="shared" si="35"/>
        <v>0</v>
      </c>
      <c r="J77" s="22">
        <f t="shared" si="35"/>
        <v>0</v>
      </c>
      <c r="K77" s="22">
        <f t="shared" si="35"/>
        <v>0</v>
      </c>
      <c r="L77" s="22">
        <f t="shared" si="35"/>
        <v>144.80000000000001</v>
      </c>
      <c r="M77" s="22">
        <f t="shared" si="35"/>
        <v>144.80000000000001</v>
      </c>
    </row>
    <row r="78" spans="1:13" ht="26.25" thickBot="1" x14ac:dyDescent="0.3">
      <c r="A78" s="16" t="s">
        <v>41</v>
      </c>
      <c r="B78" s="9" t="s">
        <v>167</v>
      </c>
      <c r="C78" s="8">
        <v>148</v>
      </c>
      <c r="D78" s="9" t="s">
        <v>135</v>
      </c>
      <c r="E78" s="9" t="s">
        <v>142</v>
      </c>
      <c r="F78" s="8">
        <v>610</v>
      </c>
      <c r="G78" s="10">
        <v>144.80000000000001</v>
      </c>
      <c r="H78" s="10">
        <v>101</v>
      </c>
      <c r="I78" s="10"/>
      <c r="J78" s="10"/>
      <c r="K78" s="10"/>
      <c r="L78" s="10">
        <v>144.80000000000001</v>
      </c>
      <c r="M78" s="10">
        <v>144.80000000000001</v>
      </c>
    </row>
    <row r="79" spans="1:13" ht="39" thickBot="1" x14ac:dyDescent="0.3">
      <c r="A79" s="19" t="s">
        <v>61</v>
      </c>
      <c r="B79" s="9" t="s">
        <v>171</v>
      </c>
      <c r="C79" s="8">
        <v>148</v>
      </c>
      <c r="D79" s="9" t="s">
        <v>136</v>
      </c>
      <c r="E79" s="9" t="s">
        <v>137</v>
      </c>
      <c r="F79" s="8"/>
      <c r="G79" s="10">
        <f>G80</f>
        <v>101</v>
      </c>
      <c r="H79" s="10">
        <f t="shared" ref="H79:M80" si="36">H80</f>
        <v>105.2</v>
      </c>
      <c r="I79" s="10">
        <f t="shared" si="36"/>
        <v>0</v>
      </c>
      <c r="J79" s="10">
        <f t="shared" si="36"/>
        <v>0</v>
      </c>
      <c r="K79" s="10">
        <f t="shared" si="36"/>
        <v>0</v>
      </c>
      <c r="L79" s="10">
        <f t="shared" si="36"/>
        <v>101</v>
      </c>
      <c r="M79" s="10">
        <f t="shared" si="36"/>
        <v>101</v>
      </c>
    </row>
    <row r="80" spans="1:13" ht="51.75" thickBot="1" x14ac:dyDescent="0.3">
      <c r="A80" s="19" t="s">
        <v>462</v>
      </c>
      <c r="B80" s="9" t="s">
        <v>172</v>
      </c>
      <c r="C80" s="8">
        <v>148</v>
      </c>
      <c r="D80" s="9" t="s">
        <v>136</v>
      </c>
      <c r="E80" s="9" t="s">
        <v>137</v>
      </c>
      <c r="F80" s="8"/>
      <c r="G80" s="10">
        <f>G81</f>
        <v>101</v>
      </c>
      <c r="H80" s="10">
        <f t="shared" si="36"/>
        <v>105.2</v>
      </c>
      <c r="I80" s="10">
        <f t="shared" si="36"/>
        <v>0</v>
      </c>
      <c r="J80" s="10">
        <f t="shared" si="36"/>
        <v>0</v>
      </c>
      <c r="K80" s="10">
        <f t="shared" si="36"/>
        <v>0</v>
      </c>
      <c r="L80" s="10">
        <f t="shared" si="36"/>
        <v>101</v>
      </c>
      <c r="M80" s="10">
        <f t="shared" si="36"/>
        <v>101</v>
      </c>
    </row>
    <row r="81" spans="1:13" ht="26.25" thickBot="1" x14ac:dyDescent="0.3">
      <c r="A81" s="19" t="s">
        <v>31</v>
      </c>
      <c r="B81" s="9" t="s">
        <v>172</v>
      </c>
      <c r="C81" s="8">
        <v>148</v>
      </c>
      <c r="D81" s="9" t="s">
        <v>136</v>
      </c>
      <c r="E81" s="9" t="s">
        <v>137</v>
      </c>
      <c r="F81" s="8">
        <v>610</v>
      </c>
      <c r="G81" s="10">
        <v>101</v>
      </c>
      <c r="H81" s="10">
        <v>105.2</v>
      </c>
      <c r="I81" s="10"/>
      <c r="J81" s="10"/>
      <c r="K81" s="10"/>
      <c r="L81" s="10">
        <v>101</v>
      </c>
      <c r="M81" s="10">
        <v>101</v>
      </c>
    </row>
    <row r="82" spans="1:13" ht="26.25" thickBot="1" x14ac:dyDescent="0.3">
      <c r="A82" s="16" t="s">
        <v>459</v>
      </c>
      <c r="B82" s="8" t="s">
        <v>178</v>
      </c>
      <c r="C82" s="8">
        <v>148</v>
      </c>
      <c r="D82" s="9" t="s">
        <v>135</v>
      </c>
      <c r="E82" s="9" t="s">
        <v>135</v>
      </c>
      <c r="F82" s="8"/>
      <c r="G82" s="10">
        <f>G83</f>
        <v>248</v>
      </c>
      <c r="H82" s="10">
        <f t="shared" ref="H82:M83" si="37">H83</f>
        <v>248</v>
      </c>
      <c r="I82" s="10">
        <f t="shared" si="37"/>
        <v>0</v>
      </c>
      <c r="J82" s="10">
        <f t="shared" si="37"/>
        <v>0</v>
      </c>
      <c r="K82" s="10">
        <f t="shared" si="37"/>
        <v>0</v>
      </c>
      <c r="L82" s="10">
        <f t="shared" si="37"/>
        <v>249.5</v>
      </c>
      <c r="M82" s="10">
        <f t="shared" si="37"/>
        <v>249.5</v>
      </c>
    </row>
    <row r="83" spans="1:13" ht="39" thickBot="1" x14ac:dyDescent="0.3">
      <c r="A83" s="16" t="s">
        <v>460</v>
      </c>
      <c r="B83" s="8" t="s">
        <v>179</v>
      </c>
      <c r="C83" s="8">
        <v>148</v>
      </c>
      <c r="D83" s="9" t="s">
        <v>135</v>
      </c>
      <c r="E83" s="9" t="s">
        <v>135</v>
      </c>
      <c r="F83" s="8"/>
      <c r="G83" s="10">
        <f>G84</f>
        <v>248</v>
      </c>
      <c r="H83" s="10">
        <f t="shared" si="37"/>
        <v>248</v>
      </c>
      <c r="I83" s="10">
        <f t="shared" si="37"/>
        <v>0</v>
      </c>
      <c r="J83" s="10">
        <f t="shared" si="37"/>
        <v>0</v>
      </c>
      <c r="K83" s="10">
        <f t="shared" si="37"/>
        <v>0</v>
      </c>
      <c r="L83" s="10">
        <f t="shared" si="37"/>
        <v>249.5</v>
      </c>
      <c r="M83" s="10">
        <f t="shared" si="37"/>
        <v>249.5</v>
      </c>
    </row>
    <row r="84" spans="1:13" ht="26.25" thickBot="1" x14ac:dyDescent="0.3">
      <c r="A84" s="16" t="s">
        <v>41</v>
      </c>
      <c r="B84" s="8" t="s">
        <v>179</v>
      </c>
      <c r="C84" s="8">
        <v>148</v>
      </c>
      <c r="D84" s="9" t="s">
        <v>135</v>
      </c>
      <c r="E84" s="9" t="s">
        <v>135</v>
      </c>
      <c r="F84" s="8">
        <v>610</v>
      </c>
      <c r="G84" s="10">
        <v>248</v>
      </c>
      <c r="H84" s="10">
        <v>248</v>
      </c>
      <c r="I84" s="10"/>
      <c r="J84" s="10"/>
      <c r="K84" s="10"/>
      <c r="L84" s="10">
        <v>249.5</v>
      </c>
      <c r="M84" s="10">
        <v>249.5</v>
      </c>
    </row>
    <row r="85" spans="1:13" ht="109.9" customHeight="1" thickBot="1" x14ac:dyDescent="0.3">
      <c r="A85" s="15" t="s">
        <v>184</v>
      </c>
      <c r="B85" s="5" t="s">
        <v>183</v>
      </c>
      <c r="C85" s="8"/>
      <c r="D85" s="6"/>
      <c r="E85" s="6"/>
      <c r="F85" s="5"/>
      <c r="G85" s="7">
        <f>G86+G89+G92</f>
        <v>721.9</v>
      </c>
      <c r="H85" s="7">
        <f t="shared" ref="H85:M85" si="38">H86+H89+H92</f>
        <v>0</v>
      </c>
      <c r="I85" s="7">
        <f t="shared" si="38"/>
        <v>0</v>
      </c>
      <c r="J85" s="7">
        <f t="shared" si="38"/>
        <v>0</v>
      </c>
      <c r="K85" s="7">
        <f t="shared" si="38"/>
        <v>76.7</v>
      </c>
      <c r="L85" s="7">
        <f t="shared" si="38"/>
        <v>721.9</v>
      </c>
      <c r="M85" s="7">
        <f t="shared" si="38"/>
        <v>721.9</v>
      </c>
    </row>
    <row r="86" spans="1:13" ht="179.25" thickBot="1" x14ac:dyDescent="0.3">
      <c r="A86" s="16" t="s">
        <v>186</v>
      </c>
      <c r="B86" s="8" t="s">
        <v>185</v>
      </c>
      <c r="C86" s="8">
        <v>148</v>
      </c>
      <c r="D86" s="9" t="s">
        <v>136</v>
      </c>
      <c r="E86" s="9">
        <v>12</v>
      </c>
      <c r="F86" s="5"/>
      <c r="G86" s="10">
        <f>G87</f>
        <v>642.1</v>
      </c>
      <c r="H86" s="10">
        <f t="shared" ref="H86:M87" si="39">H87</f>
        <v>0</v>
      </c>
      <c r="I86" s="10">
        <f t="shared" si="39"/>
        <v>0</v>
      </c>
      <c r="J86" s="10">
        <f t="shared" si="39"/>
        <v>0</v>
      </c>
      <c r="K86" s="10">
        <f t="shared" si="39"/>
        <v>0</v>
      </c>
      <c r="L86" s="10">
        <f t="shared" si="39"/>
        <v>642.1</v>
      </c>
      <c r="M86" s="10">
        <f t="shared" si="39"/>
        <v>642.1</v>
      </c>
    </row>
    <row r="87" spans="1:13" ht="51.75" thickBot="1" x14ac:dyDescent="0.3">
      <c r="A87" s="16" t="s">
        <v>3</v>
      </c>
      <c r="B87" s="8" t="s">
        <v>188</v>
      </c>
      <c r="C87" s="8">
        <v>148</v>
      </c>
      <c r="D87" s="9" t="s">
        <v>136</v>
      </c>
      <c r="E87" s="9">
        <v>12</v>
      </c>
      <c r="F87" s="5"/>
      <c r="G87" s="10">
        <f>G88</f>
        <v>642.1</v>
      </c>
      <c r="H87" s="10">
        <f t="shared" si="39"/>
        <v>0</v>
      </c>
      <c r="I87" s="10">
        <f t="shared" si="39"/>
        <v>0</v>
      </c>
      <c r="J87" s="10">
        <f t="shared" si="39"/>
        <v>0</v>
      </c>
      <c r="K87" s="10">
        <f t="shared" si="39"/>
        <v>0</v>
      </c>
      <c r="L87" s="10">
        <f t="shared" si="39"/>
        <v>642.1</v>
      </c>
      <c r="M87" s="10">
        <f t="shared" si="39"/>
        <v>642.1</v>
      </c>
    </row>
    <row r="88" spans="1:13" ht="64.5" thickBot="1" x14ac:dyDescent="0.3">
      <c r="A88" s="16" t="s">
        <v>4</v>
      </c>
      <c r="B88" s="8" t="s">
        <v>188</v>
      </c>
      <c r="C88" s="8">
        <v>148</v>
      </c>
      <c r="D88" s="9" t="s">
        <v>136</v>
      </c>
      <c r="E88" s="9">
        <v>12</v>
      </c>
      <c r="F88" s="8">
        <v>810</v>
      </c>
      <c r="G88" s="10">
        <v>642.1</v>
      </c>
      <c r="H88" s="10"/>
      <c r="I88" s="10"/>
      <c r="J88" s="10"/>
      <c r="K88" s="10"/>
      <c r="L88" s="10">
        <v>642.1</v>
      </c>
      <c r="M88" s="10">
        <v>642.1</v>
      </c>
    </row>
    <row r="89" spans="1:13" ht="176.45" customHeight="1" thickBot="1" x14ac:dyDescent="0.3">
      <c r="A89" s="16" t="s">
        <v>187</v>
      </c>
      <c r="B89" s="8" t="s">
        <v>194</v>
      </c>
      <c r="C89" s="8">
        <v>148</v>
      </c>
      <c r="D89" s="9" t="s">
        <v>136</v>
      </c>
      <c r="E89" s="9">
        <v>12</v>
      </c>
      <c r="F89" s="8"/>
      <c r="G89" s="10">
        <f>G90</f>
        <v>20</v>
      </c>
      <c r="H89" s="10">
        <f t="shared" ref="H89:M89" si="40">H90</f>
        <v>0</v>
      </c>
      <c r="I89" s="10">
        <f t="shared" si="40"/>
        <v>0</v>
      </c>
      <c r="J89" s="10">
        <f t="shared" si="40"/>
        <v>0</v>
      </c>
      <c r="K89" s="10">
        <f t="shared" si="40"/>
        <v>20</v>
      </c>
      <c r="L89" s="10">
        <f t="shared" si="40"/>
        <v>20</v>
      </c>
      <c r="M89" s="10">
        <f t="shared" si="40"/>
        <v>20</v>
      </c>
    </row>
    <row r="90" spans="1:13" ht="39" thickBot="1" x14ac:dyDescent="0.3">
      <c r="A90" s="16" t="s">
        <v>5</v>
      </c>
      <c r="B90" s="8" t="s">
        <v>189</v>
      </c>
      <c r="C90" s="8">
        <v>148</v>
      </c>
      <c r="D90" s="9" t="s">
        <v>136</v>
      </c>
      <c r="E90" s="9">
        <v>12</v>
      </c>
      <c r="F90" s="8"/>
      <c r="G90" s="10">
        <f>G91</f>
        <v>20</v>
      </c>
      <c r="H90" s="10">
        <f t="shared" ref="H90:M90" si="41">H91</f>
        <v>0</v>
      </c>
      <c r="I90" s="10">
        <f t="shared" si="41"/>
        <v>0</v>
      </c>
      <c r="J90" s="10">
        <f t="shared" si="41"/>
        <v>0</v>
      </c>
      <c r="K90" s="10">
        <f t="shared" si="41"/>
        <v>20</v>
      </c>
      <c r="L90" s="10">
        <f t="shared" si="41"/>
        <v>20</v>
      </c>
      <c r="M90" s="10">
        <f t="shared" si="41"/>
        <v>20</v>
      </c>
    </row>
    <row r="91" spans="1:13" ht="51.75" thickBot="1" x14ac:dyDescent="0.3">
      <c r="A91" s="16" t="s">
        <v>6</v>
      </c>
      <c r="B91" s="8" t="s">
        <v>190</v>
      </c>
      <c r="C91" s="8">
        <v>148</v>
      </c>
      <c r="D91" s="9" t="s">
        <v>136</v>
      </c>
      <c r="E91" s="9">
        <v>12</v>
      </c>
      <c r="F91" s="8">
        <v>240</v>
      </c>
      <c r="G91" s="10">
        <v>20</v>
      </c>
      <c r="H91" s="10"/>
      <c r="I91" s="10"/>
      <c r="J91" s="10"/>
      <c r="K91" s="10">
        <v>20</v>
      </c>
      <c r="L91" s="10">
        <v>20</v>
      </c>
      <c r="M91" s="10">
        <v>20</v>
      </c>
    </row>
    <row r="92" spans="1:13" ht="187.9" customHeight="1" thickBot="1" x14ac:dyDescent="0.3">
      <c r="A92" s="17" t="s">
        <v>192</v>
      </c>
      <c r="B92" s="8" t="s">
        <v>191</v>
      </c>
      <c r="C92" s="8">
        <v>148</v>
      </c>
      <c r="D92" s="9" t="s">
        <v>136</v>
      </c>
      <c r="E92" s="9">
        <v>12</v>
      </c>
      <c r="F92" s="8"/>
      <c r="G92" s="10">
        <f>G93+G95</f>
        <v>59.8</v>
      </c>
      <c r="H92" s="10">
        <f t="shared" ref="H92:M92" si="42">H93+H95</f>
        <v>0</v>
      </c>
      <c r="I92" s="10">
        <f t="shared" si="42"/>
        <v>0</v>
      </c>
      <c r="J92" s="10">
        <f t="shared" si="42"/>
        <v>0</v>
      </c>
      <c r="K92" s="10">
        <f t="shared" si="42"/>
        <v>56.7</v>
      </c>
      <c r="L92" s="10">
        <f t="shared" si="42"/>
        <v>59.8</v>
      </c>
      <c r="M92" s="10">
        <f t="shared" si="42"/>
        <v>59.8</v>
      </c>
    </row>
    <row r="93" spans="1:13" ht="65.25" thickBot="1" x14ac:dyDescent="0.3">
      <c r="A93" s="17" t="s">
        <v>7</v>
      </c>
      <c r="B93" s="8" t="s">
        <v>193</v>
      </c>
      <c r="C93" s="8">
        <v>148</v>
      </c>
      <c r="D93" s="9" t="s">
        <v>136</v>
      </c>
      <c r="E93" s="9">
        <v>12</v>
      </c>
      <c r="F93" s="8"/>
      <c r="G93" s="10">
        <f>G94</f>
        <v>37</v>
      </c>
      <c r="H93" s="10">
        <f t="shared" ref="H93:M93" si="43">H94</f>
        <v>0</v>
      </c>
      <c r="I93" s="10">
        <f t="shared" si="43"/>
        <v>0</v>
      </c>
      <c r="J93" s="10">
        <f t="shared" si="43"/>
        <v>0</v>
      </c>
      <c r="K93" s="10">
        <f t="shared" si="43"/>
        <v>37</v>
      </c>
      <c r="L93" s="10">
        <f t="shared" si="43"/>
        <v>37</v>
      </c>
      <c r="M93" s="10">
        <f t="shared" si="43"/>
        <v>37</v>
      </c>
    </row>
    <row r="94" spans="1:13" ht="51.75" thickBot="1" x14ac:dyDescent="0.3">
      <c r="A94" s="16" t="s">
        <v>6</v>
      </c>
      <c r="B94" s="8" t="s">
        <v>193</v>
      </c>
      <c r="C94" s="8">
        <v>148</v>
      </c>
      <c r="D94" s="9" t="s">
        <v>136</v>
      </c>
      <c r="E94" s="9">
        <v>12</v>
      </c>
      <c r="F94" s="8">
        <v>240</v>
      </c>
      <c r="G94" s="10">
        <v>37</v>
      </c>
      <c r="H94" s="10"/>
      <c r="I94" s="10"/>
      <c r="J94" s="10"/>
      <c r="K94" s="10">
        <v>37</v>
      </c>
      <c r="L94" s="10">
        <v>37</v>
      </c>
      <c r="M94" s="10">
        <v>37</v>
      </c>
    </row>
    <row r="95" spans="1:13" ht="90" thickBot="1" x14ac:dyDescent="0.3">
      <c r="A95" s="16" t="s">
        <v>8</v>
      </c>
      <c r="B95" s="8" t="s">
        <v>195</v>
      </c>
      <c r="C95" s="8">
        <v>148</v>
      </c>
      <c r="D95" s="9" t="s">
        <v>136</v>
      </c>
      <c r="E95" s="9">
        <v>12</v>
      </c>
      <c r="F95" s="8"/>
      <c r="G95" s="10">
        <f>G96</f>
        <v>22.8</v>
      </c>
      <c r="H95" s="10">
        <f t="shared" ref="H95:M95" si="44">H96</f>
        <v>0</v>
      </c>
      <c r="I95" s="10">
        <f t="shared" si="44"/>
        <v>0</v>
      </c>
      <c r="J95" s="10">
        <f t="shared" si="44"/>
        <v>0</v>
      </c>
      <c r="K95" s="10">
        <f t="shared" si="44"/>
        <v>19.7</v>
      </c>
      <c r="L95" s="10">
        <f t="shared" si="44"/>
        <v>22.8</v>
      </c>
      <c r="M95" s="10">
        <f t="shared" si="44"/>
        <v>22.8</v>
      </c>
    </row>
    <row r="96" spans="1:13" ht="51.75" thickBot="1" x14ac:dyDescent="0.3">
      <c r="A96" s="16" t="s">
        <v>6</v>
      </c>
      <c r="B96" s="8" t="s">
        <v>196</v>
      </c>
      <c r="C96" s="8">
        <v>148</v>
      </c>
      <c r="D96" s="9" t="s">
        <v>136</v>
      </c>
      <c r="E96" s="9">
        <v>12</v>
      </c>
      <c r="F96" s="8">
        <v>240</v>
      </c>
      <c r="G96" s="10">
        <v>22.8</v>
      </c>
      <c r="H96" s="10"/>
      <c r="I96" s="10"/>
      <c r="J96" s="10"/>
      <c r="K96" s="10">
        <v>19.7</v>
      </c>
      <c r="L96" s="10">
        <v>22.8</v>
      </c>
      <c r="M96" s="10">
        <v>22.8</v>
      </c>
    </row>
    <row r="97" spans="1:13" ht="77.25" thickBot="1" x14ac:dyDescent="0.3">
      <c r="A97" s="15" t="s">
        <v>197</v>
      </c>
      <c r="B97" s="5" t="s">
        <v>198</v>
      </c>
      <c r="C97" s="5"/>
      <c r="D97" s="11"/>
      <c r="E97" s="11"/>
      <c r="F97" s="5"/>
      <c r="G97" s="7">
        <f>G101+G98</f>
        <v>1593.4</v>
      </c>
      <c r="H97" s="7">
        <f>H101</f>
        <v>0</v>
      </c>
      <c r="I97" s="7">
        <f>I101</f>
        <v>0</v>
      </c>
      <c r="J97" s="7">
        <f>J101</f>
        <v>0</v>
      </c>
      <c r="K97" s="7">
        <f>K101</f>
        <v>766.8</v>
      </c>
      <c r="L97" s="7">
        <f>L101+L98</f>
        <v>787</v>
      </c>
      <c r="M97" s="7">
        <f>M101+M98</f>
        <v>0</v>
      </c>
    </row>
    <row r="98" spans="1:13" ht="54.75" customHeight="1" thickBot="1" x14ac:dyDescent="0.3">
      <c r="A98" s="62" t="s">
        <v>532</v>
      </c>
      <c r="B98" s="63" t="s">
        <v>505</v>
      </c>
      <c r="C98" s="63">
        <v>148</v>
      </c>
      <c r="D98" s="64" t="s">
        <v>138</v>
      </c>
      <c r="E98" s="64" t="s">
        <v>139</v>
      </c>
      <c r="F98" s="63"/>
      <c r="G98" s="65">
        <f>G99</f>
        <v>54</v>
      </c>
      <c r="H98" s="65"/>
      <c r="I98" s="65"/>
      <c r="J98" s="65"/>
      <c r="K98" s="65"/>
      <c r="L98" s="65">
        <f>L99</f>
        <v>0</v>
      </c>
      <c r="M98" s="65">
        <f>M99</f>
        <v>0</v>
      </c>
    </row>
    <row r="99" spans="1:13" ht="30" customHeight="1" thickBot="1" x14ac:dyDescent="0.3">
      <c r="A99" s="62" t="s">
        <v>533</v>
      </c>
      <c r="B99" s="63" t="s">
        <v>504</v>
      </c>
      <c r="C99" s="63">
        <v>148</v>
      </c>
      <c r="D99" s="64" t="s">
        <v>138</v>
      </c>
      <c r="E99" s="64" t="s">
        <v>139</v>
      </c>
      <c r="F99" s="63"/>
      <c r="G99" s="65">
        <f>G100</f>
        <v>54</v>
      </c>
      <c r="H99" s="65"/>
      <c r="I99" s="65"/>
      <c r="J99" s="65"/>
      <c r="K99" s="65"/>
      <c r="L99" s="65">
        <f>L100</f>
        <v>0</v>
      </c>
      <c r="M99" s="65">
        <f>M100</f>
        <v>0</v>
      </c>
    </row>
    <row r="100" spans="1:13" ht="51.75" thickBot="1" x14ac:dyDescent="0.3">
      <c r="A100" s="62" t="s">
        <v>9</v>
      </c>
      <c r="B100" s="63" t="s">
        <v>504</v>
      </c>
      <c r="C100" s="63">
        <v>148</v>
      </c>
      <c r="D100" s="64" t="s">
        <v>138</v>
      </c>
      <c r="E100" s="64" t="s">
        <v>139</v>
      </c>
      <c r="F100" s="63">
        <v>240</v>
      </c>
      <c r="G100" s="65">
        <v>54</v>
      </c>
      <c r="H100" s="65"/>
      <c r="I100" s="65"/>
      <c r="J100" s="65"/>
      <c r="K100" s="65"/>
      <c r="L100" s="65">
        <v>0</v>
      </c>
      <c r="M100" s="65">
        <v>0</v>
      </c>
    </row>
    <row r="101" spans="1:13" ht="51.75" thickBot="1" x14ac:dyDescent="0.3">
      <c r="A101" s="16" t="s">
        <v>463</v>
      </c>
      <c r="B101" s="8" t="s">
        <v>199</v>
      </c>
      <c r="C101" s="12">
        <v>148</v>
      </c>
      <c r="D101" s="9" t="s">
        <v>138</v>
      </c>
      <c r="E101" s="9" t="s">
        <v>139</v>
      </c>
      <c r="F101" s="8"/>
      <c r="G101" s="10">
        <f>G102+G104</f>
        <v>1539.4</v>
      </c>
      <c r="H101" s="65">
        <f t="shared" ref="H101:M101" si="45">H102+H104</f>
        <v>0</v>
      </c>
      <c r="I101" s="65">
        <f t="shared" si="45"/>
        <v>0</v>
      </c>
      <c r="J101" s="65">
        <f t="shared" si="45"/>
        <v>0</v>
      </c>
      <c r="K101" s="65">
        <f t="shared" si="45"/>
        <v>766.8</v>
      </c>
      <c r="L101" s="65">
        <f t="shared" si="45"/>
        <v>787</v>
      </c>
      <c r="M101" s="65">
        <f t="shared" si="45"/>
        <v>0</v>
      </c>
    </row>
    <row r="102" spans="1:13" ht="43.5" customHeight="1" thickBot="1" x14ac:dyDescent="0.3">
      <c r="A102" s="16" t="s">
        <v>464</v>
      </c>
      <c r="B102" s="8" t="s">
        <v>482</v>
      </c>
      <c r="C102" s="20">
        <v>148</v>
      </c>
      <c r="D102" s="9" t="s">
        <v>138</v>
      </c>
      <c r="E102" s="9" t="s">
        <v>139</v>
      </c>
      <c r="F102" s="8"/>
      <c r="G102" s="10">
        <f>G103</f>
        <v>733.8</v>
      </c>
      <c r="H102" s="10">
        <f t="shared" ref="H102:M102" si="46">H103</f>
        <v>0</v>
      </c>
      <c r="I102" s="10">
        <f t="shared" si="46"/>
        <v>0</v>
      </c>
      <c r="J102" s="10">
        <f t="shared" si="46"/>
        <v>0</v>
      </c>
      <c r="K102" s="10">
        <f t="shared" si="46"/>
        <v>766.8</v>
      </c>
      <c r="L102" s="10">
        <f t="shared" si="46"/>
        <v>787</v>
      </c>
      <c r="M102" s="10">
        <f t="shared" si="46"/>
        <v>0</v>
      </c>
    </row>
    <row r="103" spans="1:13" ht="54" customHeight="1" thickBot="1" x14ac:dyDescent="0.3">
      <c r="A103" s="16" t="s">
        <v>9</v>
      </c>
      <c r="B103" s="8" t="s">
        <v>482</v>
      </c>
      <c r="C103" s="20">
        <v>148</v>
      </c>
      <c r="D103" s="9" t="s">
        <v>138</v>
      </c>
      <c r="E103" s="9" t="s">
        <v>139</v>
      </c>
      <c r="F103" s="8">
        <v>240</v>
      </c>
      <c r="G103" s="10">
        <v>733.8</v>
      </c>
      <c r="H103" s="10"/>
      <c r="I103" s="10"/>
      <c r="J103" s="10"/>
      <c r="K103" s="10">
        <v>766.8</v>
      </c>
      <c r="L103" s="10">
        <v>787</v>
      </c>
      <c r="M103" s="10">
        <v>0</v>
      </c>
    </row>
    <row r="104" spans="1:13" ht="42" customHeight="1" thickBot="1" x14ac:dyDescent="0.3">
      <c r="A104" s="19" t="s">
        <v>465</v>
      </c>
      <c r="B104" s="13" t="s">
        <v>483</v>
      </c>
      <c r="C104" s="20">
        <v>148</v>
      </c>
      <c r="D104" s="13" t="s">
        <v>138</v>
      </c>
      <c r="E104" s="13" t="s">
        <v>139</v>
      </c>
      <c r="F104" s="12"/>
      <c r="G104" s="14">
        <f>G105</f>
        <v>805.6</v>
      </c>
      <c r="H104" s="14">
        <f t="shared" ref="H104:M104" si="47">H105</f>
        <v>0</v>
      </c>
      <c r="I104" s="14">
        <f t="shared" si="47"/>
        <v>0</v>
      </c>
      <c r="J104" s="14">
        <f t="shared" si="47"/>
        <v>0</v>
      </c>
      <c r="K104" s="14">
        <f t="shared" si="47"/>
        <v>0</v>
      </c>
      <c r="L104" s="14">
        <f t="shared" si="47"/>
        <v>0</v>
      </c>
      <c r="M104" s="14">
        <f t="shared" si="47"/>
        <v>0</v>
      </c>
    </row>
    <row r="105" spans="1:13" ht="51.75" thickBot="1" x14ac:dyDescent="0.3">
      <c r="A105" s="19" t="s">
        <v>9</v>
      </c>
      <c r="B105" s="13" t="s">
        <v>483</v>
      </c>
      <c r="C105" s="20">
        <v>148</v>
      </c>
      <c r="D105" s="13" t="s">
        <v>138</v>
      </c>
      <c r="E105" s="13" t="s">
        <v>139</v>
      </c>
      <c r="F105" s="12">
        <v>240</v>
      </c>
      <c r="G105" s="14">
        <v>805.6</v>
      </c>
      <c r="H105" s="14"/>
      <c r="I105" s="14"/>
      <c r="J105" s="14"/>
      <c r="K105" s="14"/>
      <c r="L105" s="14">
        <v>0</v>
      </c>
      <c r="M105" s="14">
        <v>0</v>
      </c>
    </row>
    <row r="106" spans="1:13" ht="77.25" thickBot="1" x14ac:dyDescent="0.3">
      <c r="A106" s="15" t="s">
        <v>201</v>
      </c>
      <c r="B106" s="5" t="s">
        <v>200</v>
      </c>
      <c r="C106" s="5"/>
      <c r="D106" s="11"/>
      <c r="E106" s="11"/>
      <c r="F106" s="5"/>
      <c r="G106" s="7">
        <f>G107+G120+G144+G148+G156</f>
        <v>48549.399999999994</v>
      </c>
      <c r="H106" s="7">
        <f t="shared" ref="H106:M106" si="48">H107+H120+H144+H148+H156</f>
        <v>12633.2</v>
      </c>
      <c r="I106" s="7">
        <f t="shared" si="48"/>
        <v>0</v>
      </c>
      <c r="J106" s="7">
        <f t="shared" si="48"/>
        <v>345.4</v>
      </c>
      <c r="K106" s="7">
        <f t="shared" si="48"/>
        <v>22794</v>
      </c>
      <c r="L106" s="7">
        <f t="shared" si="48"/>
        <v>49189</v>
      </c>
      <c r="M106" s="7">
        <f t="shared" si="48"/>
        <v>48407.3</v>
      </c>
    </row>
    <row r="107" spans="1:13" ht="64.5" thickBot="1" x14ac:dyDescent="0.3">
      <c r="A107" s="23" t="s">
        <v>10</v>
      </c>
      <c r="B107" s="13" t="s">
        <v>203</v>
      </c>
      <c r="C107" s="8">
        <v>148</v>
      </c>
      <c r="D107" s="9" t="s">
        <v>137</v>
      </c>
      <c r="E107" s="9" t="s">
        <v>136</v>
      </c>
      <c r="F107" s="8"/>
      <c r="G107" s="10">
        <f>G108</f>
        <v>1667.1000000000001</v>
      </c>
      <c r="H107" s="22">
        <f t="shared" ref="H107:M107" si="49">H108</f>
        <v>0</v>
      </c>
      <c r="I107" s="22">
        <f t="shared" si="49"/>
        <v>0</v>
      </c>
      <c r="J107" s="22">
        <f t="shared" si="49"/>
        <v>345.4</v>
      </c>
      <c r="K107" s="22">
        <f t="shared" si="49"/>
        <v>1731.9</v>
      </c>
      <c r="L107" s="22">
        <f t="shared" si="49"/>
        <v>1699.7</v>
      </c>
      <c r="M107" s="22">
        <f t="shared" si="49"/>
        <v>1699.7</v>
      </c>
    </row>
    <row r="108" spans="1:13" ht="77.25" thickBot="1" x14ac:dyDescent="0.3">
      <c r="A108" s="23" t="s">
        <v>202</v>
      </c>
      <c r="B108" s="13" t="s">
        <v>204</v>
      </c>
      <c r="C108" s="12">
        <v>148</v>
      </c>
      <c r="D108" s="9" t="s">
        <v>137</v>
      </c>
      <c r="E108" s="9" t="s">
        <v>136</v>
      </c>
      <c r="F108" s="8"/>
      <c r="G108" s="10">
        <f>G109+G112+G114+G116+G118</f>
        <v>1667.1000000000001</v>
      </c>
      <c r="H108" s="22">
        <f t="shared" ref="H108:M108" si="50">H109+H112+H114+H116+H118</f>
        <v>0</v>
      </c>
      <c r="I108" s="22">
        <f t="shared" si="50"/>
        <v>0</v>
      </c>
      <c r="J108" s="22">
        <f t="shared" si="50"/>
        <v>345.4</v>
      </c>
      <c r="K108" s="22">
        <f t="shared" si="50"/>
        <v>1731.9</v>
      </c>
      <c r="L108" s="22">
        <f t="shared" si="50"/>
        <v>1699.7</v>
      </c>
      <c r="M108" s="22">
        <f t="shared" si="50"/>
        <v>1699.7</v>
      </c>
    </row>
    <row r="109" spans="1:13" ht="33.75" customHeight="1" thickBot="1" x14ac:dyDescent="0.3">
      <c r="A109" s="23" t="s">
        <v>11</v>
      </c>
      <c r="B109" s="13" t="s">
        <v>205</v>
      </c>
      <c r="C109" s="12">
        <v>148</v>
      </c>
      <c r="D109" s="9" t="s">
        <v>137</v>
      </c>
      <c r="E109" s="9" t="s">
        <v>136</v>
      </c>
      <c r="F109" s="8"/>
      <c r="G109" s="10">
        <f>G110+G111</f>
        <v>1261.3</v>
      </c>
      <c r="H109" s="22">
        <f t="shared" ref="H109:M109" si="51">H110+H111</f>
        <v>0</v>
      </c>
      <c r="I109" s="22">
        <f t="shared" si="51"/>
        <v>0</v>
      </c>
      <c r="J109" s="22">
        <f t="shared" si="51"/>
        <v>0</v>
      </c>
      <c r="K109" s="22">
        <f t="shared" si="51"/>
        <v>1595.2</v>
      </c>
      <c r="L109" s="22">
        <f t="shared" si="51"/>
        <v>1217.5999999999999</v>
      </c>
      <c r="M109" s="22">
        <f t="shared" si="51"/>
        <v>1217.5999999999999</v>
      </c>
    </row>
    <row r="110" spans="1:13" ht="51.75" thickBot="1" x14ac:dyDescent="0.3">
      <c r="A110" s="23" t="s">
        <v>9</v>
      </c>
      <c r="B110" s="13" t="s">
        <v>205</v>
      </c>
      <c r="C110" s="12">
        <v>148</v>
      </c>
      <c r="D110" s="9" t="s">
        <v>137</v>
      </c>
      <c r="E110" s="9" t="s">
        <v>136</v>
      </c>
      <c r="F110" s="8">
        <v>240</v>
      </c>
      <c r="G110" s="10">
        <v>1194.3</v>
      </c>
      <c r="H110" s="10"/>
      <c r="I110" s="10"/>
      <c r="J110" s="10"/>
      <c r="K110" s="10">
        <v>1558.2</v>
      </c>
      <c r="L110" s="10">
        <v>1180.5999999999999</v>
      </c>
      <c r="M110" s="10">
        <v>1180.5999999999999</v>
      </c>
    </row>
    <row r="111" spans="1:13" ht="26.25" thickBot="1" x14ac:dyDescent="0.3">
      <c r="A111" s="23" t="s">
        <v>12</v>
      </c>
      <c r="B111" s="13" t="s">
        <v>205</v>
      </c>
      <c r="C111" s="12">
        <v>148</v>
      </c>
      <c r="D111" s="9" t="s">
        <v>137</v>
      </c>
      <c r="E111" s="9" t="s">
        <v>136</v>
      </c>
      <c r="F111" s="8">
        <v>850</v>
      </c>
      <c r="G111" s="10">
        <v>67</v>
      </c>
      <c r="H111" s="10"/>
      <c r="I111" s="10"/>
      <c r="J111" s="10"/>
      <c r="K111" s="10">
        <v>37</v>
      </c>
      <c r="L111" s="10">
        <v>37</v>
      </c>
      <c r="M111" s="10">
        <v>37</v>
      </c>
    </row>
    <row r="112" spans="1:13" ht="153.75" thickBot="1" x14ac:dyDescent="0.3">
      <c r="A112" s="19" t="s">
        <v>206</v>
      </c>
      <c r="B112" s="8" t="s">
        <v>207</v>
      </c>
      <c r="C112" s="12">
        <v>148</v>
      </c>
      <c r="D112" s="9" t="s">
        <v>137</v>
      </c>
      <c r="E112" s="9" t="s">
        <v>136</v>
      </c>
      <c r="F112" s="8"/>
      <c r="G112" s="10">
        <f>G113</f>
        <v>198.7</v>
      </c>
      <c r="H112" s="22">
        <f t="shared" ref="H112:M112" si="52">H113</f>
        <v>0</v>
      </c>
      <c r="I112" s="22">
        <f t="shared" si="52"/>
        <v>0</v>
      </c>
      <c r="J112" s="22">
        <f t="shared" si="52"/>
        <v>198.7</v>
      </c>
      <c r="K112" s="22">
        <f t="shared" si="52"/>
        <v>0</v>
      </c>
      <c r="L112" s="22">
        <f t="shared" si="52"/>
        <v>198.7</v>
      </c>
      <c r="M112" s="22">
        <f t="shared" si="52"/>
        <v>198.7</v>
      </c>
    </row>
    <row r="113" spans="1:13" ht="51.75" thickBot="1" x14ac:dyDescent="0.3">
      <c r="A113" s="23" t="s">
        <v>9</v>
      </c>
      <c r="B113" s="8" t="s">
        <v>207</v>
      </c>
      <c r="C113" s="12">
        <v>148</v>
      </c>
      <c r="D113" s="9" t="s">
        <v>137</v>
      </c>
      <c r="E113" s="9" t="s">
        <v>136</v>
      </c>
      <c r="F113" s="8">
        <v>240</v>
      </c>
      <c r="G113" s="10">
        <v>198.7</v>
      </c>
      <c r="H113" s="10"/>
      <c r="I113" s="10"/>
      <c r="J113" s="10">
        <v>198.7</v>
      </c>
      <c r="K113" s="10"/>
      <c r="L113" s="10">
        <v>198.7</v>
      </c>
      <c r="M113" s="10">
        <v>198.7</v>
      </c>
    </row>
    <row r="114" spans="1:13" ht="153.75" thickBot="1" x14ac:dyDescent="0.3">
      <c r="A114" s="19" t="s">
        <v>13</v>
      </c>
      <c r="B114" s="8" t="s">
        <v>208</v>
      </c>
      <c r="C114" s="12">
        <v>148</v>
      </c>
      <c r="D114" s="9" t="s">
        <v>137</v>
      </c>
      <c r="E114" s="9" t="s">
        <v>136</v>
      </c>
      <c r="F114" s="8"/>
      <c r="G114" s="10">
        <f>G115</f>
        <v>142</v>
      </c>
      <c r="H114" s="22">
        <f t="shared" ref="H114:M114" si="53">H115</f>
        <v>0</v>
      </c>
      <c r="I114" s="22">
        <f t="shared" si="53"/>
        <v>0</v>
      </c>
      <c r="J114" s="22">
        <f t="shared" si="53"/>
        <v>142</v>
      </c>
      <c r="K114" s="22">
        <f t="shared" si="53"/>
        <v>0</v>
      </c>
      <c r="L114" s="22">
        <f t="shared" si="53"/>
        <v>142</v>
      </c>
      <c r="M114" s="22">
        <f t="shared" si="53"/>
        <v>142</v>
      </c>
    </row>
    <row r="115" spans="1:13" ht="51.75" thickBot="1" x14ac:dyDescent="0.3">
      <c r="A115" s="16" t="s">
        <v>9</v>
      </c>
      <c r="B115" s="8" t="s">
        <v>208</v>
      </c>
      <c r="C115" s="12">
        <v>148</v>
      </c>
      <c r="D115" s="9" t="s">
        <v>137</v>
      </c>
      <c r="E115" s="9" t="s">
        <v>136</v>
      </c>
      <c r="F115" s="8">
        <v>240</v>
      </c>
      <c r="G115" s="10">
        <v>142</v>
      </c>
      <c r="H115" s="10"/>
      <c r="I115" s="10"/>
      <c r="J115" s="10">
        <v>142</v>
      </c>
      <c r="K115" s="10"/>
      <c r="L115" s="10">
        <v>142</v>
      </c>
      <c r="M115" s="10">
        <v>142</v>
      </c>
    </row>
    <row r="116" spans="1:13" ht="166.5" thickBot="1" x14ac:dyDescent="0.3">
      <c r="A116" s="24" t="s">
        <v>210</v>
      </c>
      <c r="B116" s="8" t="s">
        <v>209</v>
      </c>
      <c r="C116" s="12">
        <v>148</v>
      </c>
      <c r="D116" s="9" t="s">
        <v>137</v>
      </c>
      <c r="E116" s="9" t="s">
        <v>136</v>
      </c>
      <c r="F116" s="8"/>
      <c r="G116" s="10">
        <f>G117</f>
        <v>4.7</v>
      </c>
      <c r="H116" s="22">
        <f t="shared" ref="H116:M116" si="54">H117</f>
        <v>0</v>
      </c>
      <c r="I116" s="22">
        <f t="shared" si="54"/>
        <v>0</v>
      </c>
      <c r="J116" s="22">
        <f t="shared" si="54"/>
        <v>4.7</v>
      </c>
      <c r="K116" s="22">
        <f t="shared" si="54"/>
        <v>0</v>
      </c>
      <c r="L116" s="22">
        <f t="shared" si="54"/>
        <v>4.7</v>
      </c>
      <c r="M116" s="22">
        <f t="shared" si="54"/>
        <v>4.7</v>
      </c>
    </row>
    <row r="117" spans="1:13" ht="51.75" thickBot="1" x14ac:dyDescent="0.3">
      <c r="A117" s="16" t="s">
        <v>9</v>
      </c>
      <c r="B117" s="8" t="s">
        <v>209</v>
      </c>
      <c r="C117" s="12">
        <v>148</v>
      </c>
      <c r="D117" s="9" t="s">
        <v>137</v>
      </c>
      <c r="E117" s="9" t="s">
        <v>136</v>
      </c>
      <c r="F117" s="8">
        <v>240</v>
      </c>
      <c r="G117" s="10">
        <v>4.7</v>
      </c>
      <c r="H117" s="10"/>
      <c r="I117" s="10"/>
      <c r="J117" s="10">
        <v>4.7</v>
      </c>
      <c r="K117" s="10"/>
      <c r="L117" s="10">
        <v>4.7</v>
      </c>
      <c r="M117" s="10">
        <v>4.7</v>
      </c>
    </row>
    <row r="118" spans="1:13" ht="234.75" customHeight="1" thickBot="1" x14ac:dyDescent="0.3">
      <c r="A118" s="18" t="s">
        <v>14</v>
      </c>
      <c r="B118" s="8" t="s">
        <v>211</v>
      </c>
      <c r="C118" s="12">
        <v>148</v>
      </c>
      <c r="D118" s="9" t="s">
        <v>137</v>
      </c>
      <c r="E118" s="9" t="s">
        <v>136</v>
      </c>
      <c r="F118" s="8"/>
      <c r="G118" s="10">
        <f>G119</f>
        <v>60.4</v>
      </c>
      <c r="H118" s="10">
        <f t="shared" ref="H118:M118" si="55">H119</f>
        <v>0</v>
      </c>
      <c r="I118" s="10">
        <f t="shared" si="55"/>
        <v>0</v>
      </c>
      <c r="J118" s="10">
        <f t="shared" si="55"/>
        <v>0</v>
      </c>
      <c r="K118" s="10">
        <f t="shared" si="55"/>
        <v>136.69999999999999</v>
      </c>
      <c r="L118" s="10">
        <f t="shared" si="55"/>
        <v>136.69999999999999</v>
      </c>
      <c r="M118" s="10">
        <f t="shared" si="55"/>
        <v>136.69999999999999</v>
      </c>
    </row>
    <row r="119" spans="1:13" ht="51.75" thickBot="1" x14ac:dyDescent="0.3">
      <c r="A119" s="16" t="s">
        <v>9</v>
      </c>
      <c r="B119" s="8" t="s">
        <v>211</v>
      </c>
      <c r="C119" s="12">
        <v>148</v>
      </c>
      <c r="D119" s="9" t="s">
        <v>137</v>
      </c>
      <c r="E119" s="9" t="s">
        <v>136</v>
      </c>
      <c r="F119" s="8">
        <v>240</v>
      </c>
      <c r="G119" s="10">
        <v>60.4</v>
      </c>
      <c r="H119" s="10"/>
      <c r="I119" s="10"/>
      <c r="J119" s="10"/>
      <c r="K119" s="10">
        <v>136.69999999999999</v>
      </c>
      <c r="L119" s="10">
        <v>136.69999999999999</v>
      </c>
      <c r="M119" s="10">
        <v>136.69999999999999</v>
      </c>
    </row>
    <row r="120" spans="1:13" ht="51.75" thickBot="1" x14ac:dyDescent="0.3">
      <c r="A120" s="16" t="s">
        <v>213</v>
      </c>
      <c r="B120" s="8" t="s">
        <v>212</v>
      </c>
      <c r="C120" s="12">
        <v>148</v>
      </c>
      <c r="D120" s="21" t="s">
        <v>137</v>
      </c>
      <c r="E120" s="21" t="s">
        <v>136</v>
      </c>
      <c r="F120" s="8"/>
      <c r="G120" s="10">
        <f>G121+G138</f>
        <v>26252</v>
      </c>
      <c r="H120" s="22">
        <f t="shared" ref="H120:M120" si="56">H121+H138</f>
        <v>3967.9</v>
      </c>
      <c r="I120" s="22">
        <f t="shared" si="56"/>
        <v>0</v>
      </c>
      <c r="J120" s="22">
        <f t="shared" si="56"/>
        <v>0</v>
      </c>
      <c r="K120" s="22">
        <f t="shared" si="56"/>
        <v>21062.1</v>
      </c>
      <c r="L120" s="22">
        <f t="shared" si="56"/>
        <v>27070.799999999999</v>
      </c>
      <c r="M120" s="22">
        <f t="shared" si="56"/>
        <v>27286.3</v>
      </c>
    </row>
    <row r="121" spans="1:13" ht="102.75" thickBot="1" x14ac:dyDescent="0.3">
      <c r="A121" s="23" t="s">
        <v>481</v>
      </c>
      <c r="B121" s="13" t="s">
        <v>214</v>
      </c>
      <c r="C121" s="12">
        <v>148</v>
      </c>
      <c r="D121" s="9" t="s">
        <v>137</v>
      </c>
      <c r="E121" s="9" t="s">
        <v>136</v>
      </c>
      <c r="F121" s="8"/>
      <c r="G121" s="34">
        <f>G122+G124+G126+G128+G130+G132+G134+G136</f>
        <v>24854.799999999999</v>
      </c>
      <c r="H121" s="34">
        <f t="shared" ref="H121:M121" si="57">H122+H124+H126+H128+H130+H132+H134+H136</f>
        <v>2632.4</v>
      </c>
      <c r="I121" s="34">
        <f t="shared" si="57"/>
        <v>0</v>
      </c>
      <c r="J121" s="34">
        <f t="shared" si="57"/>
        <v>0</v>
      </c>
      <c r="K121" s="34">
        <f t="shared" si="57"/>
        <v>21062.1</v>
      </c>
      <c r="L121" s="34">
        <f t="shared" si="57"/>
        <v>25673.599999999999</v>
      </c>
      <c r="M121" s="34">
        <f t="shared" si="57"/>
        <v>25889.1</v>
      </c>
    </row>
    <row r="122" spans="1:13" ht="39" thickBot="1" x14ac:dyDescent="0.3">
      <c r="A122" s="23" t="s">
        <v>11</v>
      </c>
      <c r="B122" s="13" t="s">
        <v>215</v>
      </c>
      <c r="C122" s="12">
        <v>148</v>
      </c>
      <c r="D122" s="9" t="s">
        <v>137</v>
      </c>
      <c r="E122" s="9" t="s">
        <v>136</v>
      </c>
      <c r="F122" s="8"/>
      <c r="G122" s="10">
        <f>G123</f>
        <v>14739.9</v>
      </c>
      <c r="H122" s="22">
        <f t="shared" ref="H122:M122" si="58">H123</f>
        <v>0</v>
      </c>
      <c r="I122" s="22">
        <f t="shared" si="58"/>
        <v>0</v>
      </c>
      <c r="J122" s="22">
        <f t="shared" si="58"/>
        <v>0</v>
      </c>
      <c r="K122" s="22">
        <f t="shared" si="58"/>
        <v>15581.3</v>
      </c>
      <c r="L122" s="22">
        <f t="shared" si="58"/>
        <v>16134.9</v>
      </c>
      <c r="M122" s="22">
        <f t="shared" si="58"/>
        <v>16144.9</v>
      </c>
    </row>
    <row r="123" spans="1:13" ht="39" thickBot="1" x14ac:dyDescent="0.3">
      <c r="A123" s="23" t="s">
        <v>15</v>
      </c>
      <c r="B123" s="13" t="s">
        <v>216</v>
      </c>
      <c r="C123" s="12">
        <v>148</v>
      </c>
      <c r="D123" s="9" t="s">
        <v>137</v>
      </c>
      <c r="E123" s="9" t="s">
        <v>136</v>
      </c>
      <c r="F123" s="8">
        <v>120</v>
      </c>
      <c r="G123" s="10">
        <v>14739.9</v>
      </c>
      <c r="H123" s="10"/>
      <c r="I123" s="10"/>
      <c r="J123" s="10"/>
      <c r="K123" s="10">
        <v>15581.3</v>
      </c>
      <c r="L123" s="10">
        <v>16134.9</v>
      </c>
      <c r="M123" s="10">
        <v>16144.9</v>
      </c>
    </row>
    <row r="124" spans="1:13" ht="64.5" thickBot="1" x14ac:dyDescent="0.3">
      <c r="A124" s="23" t="s">
        <v>33</v>
      </c>
      <c r="B124" s="13" t="s">
        <v>217</v>
      </c>
      <c r="C124" s="12">
        <v>148</v>
      </c>
      <c r="D124" s="9" t="s">
        <v>137</v>
      </c>
      <c r="E124" s="9" t="s">
        <v>136</v>
      </c>
      <c r="F124" s="8"/>
      <c r="G124" s="10">
        <f>G125</f>
        <v>5700</v>
      </c>
      <c r="H124" s="22">
        <f t="shared" ref="H124:M124" si="59">H125</f>
        <v>0</v>
      </c>
      <c r="I124" s="22">
        <f t="shared" si="59"/>
        <v>0</v>
      </c>
      <c r="J124" s="22">
        <f t="shared" si="59"/>
        <v>0</v>
      </c>
      <c r="K124" s="22">
        <f t="shared" si="59"/>
        <v>5480.8</v>
      </c>
      <c r="L124" s="22">
        <f t="shared" si="59"/>
        <v>5899.5</v>
      </c>
      <c r="M124" s="22">
        <f t="shared" si="59"/>
        <v>6105</v>
      </c>
    </row>
    <row r="125" spans="1:13" ht="39" thickBot="1" x14ac:dyDescent="0.3">
      <c r="A125" s="23" t="s">
        <v>16</v>
      </c>
      <c r="B125" s="13" t="s">
        <v>217</v>
      </c>
      <c r="C125" s="12">
        <v>148</v>
      </c>
      <c r="D125" s="9" t="s">
        <v>137</v>
      </c>
      <c r="E125" s="9" t="s">
        <v>136</v>
      </c>
      <c r="F125" s="8">
        <v>120</v>
      </c>
      <c r="G125" s="10">
        <v>5700</v>
      </c>
      <c r="H125" s="10"/>
      <c r="I125" s="10"/>
      <c r="J125" s="10"/>
      <c r="K125" s="10">
        <v>5480.8</v>
      </c>
      <c r="L125" s="10">
        <v>5899.5</v>
      </c>
      <c r="M125" s="10">
        <v>6105</v>
      </c>
    </row>
    <row r="126" spans="1:13" ht="166.5" thickBot="1" x14ac:dyDescent="0.3">
      <c r="A126" s="16" t="s">
        <v>219</v>
      </c>
      <c r="B126" s="8" t="s">
        <v>218</v>
      </c>
      <c r="C126" s="12">
        <v>148</v>
      </c>
      <c r="D126" s="9" t="s">
        <v>137</v>
      </c>
      <c r="E126" s="9" t="s">
        <v>136</v>
      </c>
      <c r="F126" s="8"/>
      <c r="G126" s="10">
        <f>G127</f>
        <v>29.3</v>
      </c>
      <c r="H126" s="10">
        <f t="shared" ref="H126:M126" si="60">H127</f>
        <v>29.3</v>
      </c>
      <c r="I126" s="10">
        <f t="shared" si="60"/>
        <v>0</v>
      </c>
      <c r="J126" s="10">
        <f t="shared" si="60"/>
        <v>0</v>
      </c>
      <c r="K126" s="10">
        <f t="shared" si="60"/>
        <v>0</v>
      </c>
      <c r="L126" s="10">
        <f t="shared" si="60"/>
        <v>29.3</v>
      </c>
      <c r="M126" s="10">
        <f t="shared" si="60"/>
        <v>29.3</v>
      </c>
    </row>
    <row r="127" spans="1:13" ht="39" thickBot="1" x14ac:dyDescent="0.3">
      <c r="A127" s="16" t="s">
        <v>15</v>
      </c>
      <c r="B127" s="8" t="s">
        <v>218</v>
      </c>
      <c r="C127" s="12">
        <v>148</v>
      </c>
      <c r="D127" s="9" t="s">
        <v>137</v>
      </c>
      <c r="E127" s="9" t="s">
        <v>136</v>
      </c>
      <c r="F127" s="8">
        <v>120</v>
      </c>
      <c r="G127" s="10">
        <v>29.3</v>
      </c>
      <c r="H127" s="10">
        <v>29.3</v>
      </c>
      <c r="I127" s="10"/>
      <c r="J127" s="10"/>
      <c r="K127" s="10"/>
      <c r="L127" s="10">
        <v>29.3</v>
      </c>
      <c r="M127" s="10">
        <v>29.3</v>
      </c>
    </row>
    <row r="128" spans="1:13" ht="153.75" thickBot="1" x14ac:dyDescent="0.3">
      <c r="A128" s="16" t="s">
        <v>13</v>
      </c>
      <c r="B128" s="8" t="s">
        <v>220</v>
      </c>
      <c r="C128" s="12">
        <v>148</v>
      </c>
      <c r="D128" s="9" t="s">
        <v>137</v>
      </c>
      <c r="E128" s="9" t="s">
        <v>136</v>
      </c>
      <c r="F128" s="8"/>
      <c r="G128" s="10">
        <f>G129</f>
        <v>678</v>
      </c>
      <c r="H128" s="22">
        <f t="shared" ref="H128:M128" si="61">H129</f>
        <v>650.1</v>
      </c>
      <c r="I128" s="22">
        <f t="shared" si="61"/>
        <v>0</v>
      </c>
      <c r="J128" s="22">
        <f t="shared" si="61"/>
        <v>0</v>
      </c>
      <c r="K128" s="22">
        <f t="shared" si="61"/>
        <v>0</v>
      </c>
      <c r="L128" s="22">
        <f t="shared" si="61"/>
        <v>678</v>
      </c>
      <c r="M128" s="22">
        <f t="shared" si="61"/>
        <v>678</v>
      </c>
    </row>
    <row r="129" spans="1:13" ht="39" thickBot="1" x14ac:dyDescent="0.3">
      <c r="A129" s="16" t="s">
        <v>15</v>
      </c>
      <c r="B129" s="8" t="s">
        <v>220</v>
      </c>
      <c r="C129" s="12">
        <v>148</v>
      </c>
      <c r="D129" s="9" t="s">
        <v>137</v>
      </c>
      <c r="E129" s="9" t="s">
        <v>136</v>
      </c>
      <c r="F129" s="8">
        <v>120</v>
      </c>
      <c r="G129" s="10">
        <v>678</v>
      </c>
      <c r="H129" s="10">
        <v>650.1</v>
      </c>
      <c r="I129" s="10"/>
      <c r="J129" s="10"/>
      <c r="K129" s="10"/>
      <c r="L129" s="10">
        <v>678</v>
      </c>
      <c r="M129" s="10">
        <v>678</v>
      </c>
    </row>
    <row r="130" spans="1:13" ht="174.75" customHeight="1" thickBot="1" x14ac:dyDescent="0.3">
      <c r="A130" s="19" t="s">
        <v>210</v>
      </c>
      <c r="B130" s="8" t="s">
        <v>221</v>
      </c>
      <c r="C130" s="12">
        <v>148</v>
      </c>
      <c r="D130" s="9" t="s">
        <v>137</v>
      </c>
      <c r="E130" s="9" t="s">
        <v>136</v>
      </c>
      <c r="F130" s="8"/>
      <c r="G130" s="10">
        <f>G131</f>
        <v>41.1</v>
      </c>
      <c r="H130" s="10">
        <f t="shared" ref="H130:M130" si="62">H131</f>
        <v>33.9</v>
      </c>
      <c r="I130" s="10">
        <f t="shared" si="62"/>
        <v>0</v>
      </c>
      <c r="J130" s="10">
        <f t="shared" si="62"/>
        <v>0</v>
      </c>
      <c r="K130" s="10">
        <f t="shared" si="62"/>
        <v>0</v>
      </c>
      <c r="L130" s="10">
        <f t="shared" si="62"/>
        <v>41.1</v>
      </c>
      <c r="M130" s="10">
        <f t="shared" si="62"/>
        <v>41.1</v>
      </c>
    </row>
    <row r="131" spans="1:13" ht="39" thickBot="1" x14ac:dyDescent="0.3">
      <c r="A131" s="16" t="s">
        <v>15</v>
      </c>
      <c r="B131" s="8" t="s">
        <v>221</v>
      </c>
      <c r="C131" s="12">
        <v>148</v>
      </c>
      <c r="D131" s="9" t="s">
        <v>137</v>
      </c>
      <c r="E131" s="9" t="s">
        <v>136</v>
      </c>
      <c r="F131" s="8">
        <v>120</v>
      </c>
      <c r="G131" s="10">
        <v>41.1</v>
      </c>
      <c r="H131" s="10">
        <v>33.9</v>
      </c>
      <c r="I131" s="10"/>
      <c r="J131" s="10"/>
      <c r="K131" s="10"/>
      <c r="L131" s="10">
        <v>41.1</v>
      </c>
      <c r="M131" s="10">
        <v>41.1</v>
      </c>
    </row>
    <row r="132" spans="1:13" ht="255.75" thickBot="1" x14ac:dyDescent="0.3">
      <c r="A132" s="25" t="s">
        <v>223</v>
      </c>
      <c r="B132" s="8" t="s">
        <v>222</v>
      </c>
      <c r="C132" s="12">
        <v>148</v>
      </c>
      <c r="D132" s="9" t="s">
        <v>137</v>
      </c>
      <c r="E132" s="9" t="s">
        <v>136</v>
      </c>
      <c r="F132" s="8"/>
      <c r="G132" s="10">
        <f>G133</f>
        <v>437.1</v>
      </c>
      <c r="H132" s="10">
        <f t="shared" ref="H132:M132" si="63">H133</f>
        <v>341.7</v>
      </c>
      <c r="I132" s="10">
        <f t="shared" si="63"/>
        <v>0</v>
      </c>
      <c r="J132" s="10">
        <f t="shared" si="63"/>
        <v>0</v>
      </c>
      <c r="K132" s="10">
        <f t="shared" si="63"/>
        <v>0</v>
      </c>
      <c r="L132" s="10">
        <f t="shared" si="63"/>
        <v>360.8</v>
      </c>
      <c r="M132" s="10">
        <f t="shared" si="63"/>
        <v>360.8</v>
      </c>
    </row>
    <row r="133" spans="1:13" ht="39" thickBot="1" x14ac:dyDescent="0.3">
      <c r="A133" s="16" t="s">
        <v>15</v>
      </c>
      <c r="B133" s="8" t="s">
        <v>222</v>
      </c>
      <c r="C133" s="12">
        <v>148</v>
      </c>
      <c r="D133" s="9" t="s">
        <v>137</v>
      </c>
      <c r="E133" s="9" t="s">
        <v>136</v>
      </c>
      <c r="F133" s="8">
        <v>120</v>
      </c>
      <c r="G133" s="10">
        <v>437.1</v>
      </c>
      <c r="H133" s="10">
        <v>341.7</v>
      </c>
      <c r="I133" s="10"/>
      <c r="J133" s="10"/>
      <c r="K133" s="10"/>
      <c r="L133" s="10">
        <v>360.8</v>
      </c>
      <c r="M133" s="10">
        <v>360.8</v>
      </c>
    </row>
    <row r="134" spans="1:13" ht="51.75" thickBot="1" x14ac:dyDescent="0.3">
      <c r="A134" s="16" t="s">
        <v>224</v>
      </c>
      <c r="B134" s="8" t="s">
        <v>225</v>
      </c>
      <c r="C134" s="12">
        <v>148</v>
      </c>
      <c r="D134" s="9" t="s">
        <v>137</v>
      </c>
      <c r="E134" s="9">
        <v>13</v>
      </c>
      <c r="F134" s="8"/>
      <c r="G134" s="10">
        <f>G135</f>
        <v>30</v>
      </c>
      <c r="H134" s="10">
        <f t="shared" ref="H134:M134" si="64">H135</f>
        <v>50.9</v>
      </c>
      <c r="I134" s="10">
        <f t="shared" si="64"/>
        <v>0</v>
      </c>
      <c r="J134" s="10">
        <f t="shared" si="64"/>
        <v>0</v>
      </c>
      <c r="K134" s="10">
        <f t="shared" si="64"/>
        <v>0</v>
      </c>
      <c r="L134" s="10">
        <f t="shared" si="64"/>
        <v>30</v>
      </c>
      <c r="M134" s="10">
        <f t="shared" si="64"/>
        <v>30</v>
      </c>
    </row>
    <row r="135" spans="1:13" ht="51.75" thickBot="1" x14ac:dyDescent="0.3">
      <c r="A135" s="16" t="s">
        <v>17</v>
      </c>
      <c r="B135" s="8" t="s">
        <v>225</v>
      </c>
      <c r="C135" s="12">
        <v>148</v>
      </c>
      <c r="D135" s="9" t="s">
        <v>137</v>
      </c>
      <c r="E135" s="9">
        <v>13</v>
      </c>
      <c r="F135" s="8">
        <v>240</v>
      </c>
      <c r="G135" s="10">
        <v>30</v>
      </c>
      <c r="H135" s="10">
        <v>50.9</v>
      </c>
      <c r="I135" s="10"/>
      <c r="J135" s="10"/>
      <c r="K135" s="10"/>
      <c r="L135" s="10">
        <v>30</v>
      </c>
      <c r="M135" s="10">
        <v>30</v>
      </c>
    </row>
    <row r="136" spans="1:13" ht="51.75" thickBot="1" x14ac:dyDescent="0.3">
      <c r="A136" s="16" t="s">
        <v>18</v>
      </c>
      <c r="B136" s="8" t="s">
        <v>226</v>
      </c>
      <c r="C136" s="12">
        <v>148</v>
      </c>
      <c r="D136" s="9">
        <v>10</v>
      </c>
      <c r="E136" s="9" t="s">
        <v>137</v>
      </c>
      <c r="F136" s="8"/>
      <c r="G136" s="10">
        <f>G137</f>
        <v>3199.4</v>
      </c>
      <c r="H136" s="10">
        <f t="shared" ref="H136:M136" si="65">H137</f>
        <v>1526.5</v>
      </c>
      <c r="I136" s="10">
        <f t="shared" si="65"/>
        <v>0</v>
      </c>
      <c r="J136" s="10">
        <f t="shared" si="65"/>
        <v>0</v>
      </c>
      <c r="K136" s="10">
        <f t="shared" si="65"/>
        <v>0</v>
      </c>
      <c r="L136" s="10">
        <f t="shared" si="65"/>
        <v>2500</v>
      </c>
      <c r="M136" s="10">
        <f t="shared" si="65"/>
        <v>2500</v>
      </c>
    </row>
    <row r="137" spans="1:13" ht="26.25" thickBot="1" x14ac:dyDescent="0.3">
      <c r="A137" s="16" t="s">
        <v>19</v>
      </c>
      <c r="B137" s="8" t="s">
        <v>226</v>
      </c>
      <c r="C137" s="12">
        <v>148</v>
      </c>
      <c r="D137" s="9">
        <v>10</v>
      </c>
      <c r="E137" s="9" t="s">
        <v>137</v>
      </c>
      <c r="F137" s="8">
        <v>310</v>
      </c>
      <c r="G137" s="10">
        <v>3199.4</v>
      </c>
      <c r="H137" s="10">
        <v>1526.5</v>
      </c>
      <c r="I137" s="10"/>
      <c r="J137" s="10"/>
      <c r="K137" s="10"/>
      <c r="L137" s="10">
        <v>2500</v>
      </c>
      <c r="M137" s="10">
        <v>2500</v>
      </c>
    </row>
    <row r="138" spans="1:13" ht="90" thickBot="1" x14ac:dyDescent="0.3">
      <c r="A138" s="19" t="s">
        <v>228</v>
      </c>
      <c r="B138" s="8" t="s">
        <v>227</v>
      </c>
      <c r="C138" s="12">
        <v>148</v>
      </c>
      <c r="D138" s="13">
        <v>10</v>
      </c>
      <c r="E138" s="13" t="s">
        <v>139</v>
      </c>
      <c r="F138" s="8"/>
      <c r="G138" s="10">
        <f>G139+G142</f>
        <v>1397.2</v>
      </c>
      <c r="H138" s="22">
        <f t="shared" ref="H138:M138" si="66">H139+H142</f>
        <v>1335.5</v>
      </c>
      <c r="I138" s="22">
        <f t="shared" si="66"/>
        <v>0</v>
      </c>
      <c r="J138" s="22">
        <f t="shared" si="66"/>
        <v>0</v>
      </c>
      <c r="K138" s="22">
        <f t="shared" si="66"/>
        <v>0</v>
      </c>
      <c r="L138" s="22">
        <f t="shared" si="66"/>
        <v>1397.2</v>
      </c>
      <c r="M138" s="22">
        <f t="shared" si="66"/>
        <v>1397.2</v>
      </c>
    </row>
    <row r="139" spans="1:13" ht="26.25" thickBot="1" x14ac:dyDescent="0.3">
      <c r="A139" s="19" t="s">
        <v>20</v>
      </c>
      <c r="B139" s="8" t="s">
        <v>229</v>
      </c>
      <c r="C139" s="12">
        <v>148</v>
      </c>
      <c r="D139" s="9">
        <v>10</v>
      </c>
      <c r="E139" s="9" t="s">
        <v>139</v>
      </c>
      <c r="F139" s="8"/>
      <c r="G139" s="10">
        <f>G140+G141</f>
        <v>1355.2</v>
      </c>
      <c r="H139" s="10">
        <f t="shared" ref="H139:M139" si="67">H140+H141</f>
        <v>1305.5</v>
      </c>
      <c r="I139" s="10">
        <f t="shared" si="67"/>
        <v>0</v>
      </c>
      <c r="J139" s="10">
        <f t="shared" si="67"/>
        <v>0</v>
      </c>
      <c r="K139" s="10">
        <f t="shared" si="67"/>
        <v>0</v>
      </c>
      <c r="L139" s="10">
        <f t="shared" si="67"/>
        <v>1355.2</v>
      </c>
      <c r="M139" s="10">
        <f t="shared" si="67"/>
        <v>1355.2</v>
      </c>
    </row>
    <row r="140" spans="1:13" ht="26.25" thickBot="1" x14ac:dyDescent="0.3">
      <c r="A140" s="19" t="s">
        <v>21</v>
      </c>
      <c r="B140" s="8" t="s">
        <v>229</v>
      </c>
      <c r="C140" s="12">
        <v>148</v>
      </c>
      <c r="D140" s="9">
        <v>10</v>
      </c>
      <c r="E140" s="9" t="s">
        <v>139</v>
      </c>
      <c r="F140" s="8">
        <v>110</v>
      </c>
      <c r="G140" s="10">
        <v>820.7</v>
      </c>
      <c r="H140" s="10">
        <v>769.1</v>
      </c>
      <c r="I140" s="10"/>
      <c r="J140" s="10"/>
      <c r="K140" s="10"/>
      <c r="L140" s="10">
        <v>820.7</v>
      </c>
      <c r="M140" s="10">
        <v>820.7</v>
      </c>
    </row>
    <row r="141" spans="1:13" ht="39" thickBot="1" x14ac:dyDescent="0.3">
      <c r="A141" s="19" t="s">
        <v>22</v>
      </c>
      <c r="B141" s="8" t="s">
        <v>229</v>
      </c>
      <c r="C141" s="12">
        <v>148</v>
      </c>
      <c r="D141" s="9">
        <v>10</v>
      </c>
      <c r="E141" s="9" t="s">
        <v>139</v>
      </c>
      <c r="F141" s="8">
        <v>320</v>
      </c>
      <c r="G141" s="10">
        <v>534.5</v>
      </c>
      <c r="H141" s="10">
        <v>536.4</v>
      </c>
      <c r="I141" s="10"/>
      <c r="J141" s="10"/>
      <c r="K141" s="10"/>
      <c r="L141" s="10">
        <v>534.5</v>
      </c>
      <c r="M141" s="10">
        <v>534.5</v>
      </c>
    </row>
    <row r="142" spans="1:13" ht="51.75" thickBot="1" x14ac:dyDescent="0.3">
      <c r="A142" s="19" t="s">
        <v>23</v>
      </c>
      <c r="B142" s="8" t="s">
        <v>230</v>
      </c>
      <c r="C142" s="12">
        <v>148</v>
      </c>
      <c r="D142" s="9">
        <v>10</v>
      </c>
      <c r="E142" s="9" t="s">
        <v>139</v>
      </c>
      <c r="F142" s="8"/>
      <c r="G142" s="10">
        <f>G143</f>
        <v>42</v>
      </c>
      <c r="H142" s="14">
        <f t="shared" ref="H142:M142" si="68">H143</f>
        <v>30</v>
      </c>
      <c r="I142" s="14">
        <f t="shared" si="68"/>
        <v>0</v>
      </c>
      <c r="J142" s="14">
        <f t="shared" si="68"/>
        <v>0</v>
      </c>
      <c r="K142" s="14">
        <f t="shared" si="68"/>
        <v>0</v>
      </c>
      <c r="L142" s="14">
        <f t="shared" si="68"/>
        <v>42</v>
      </c>
      <c r="M142" s="14">
        <f t="shared" si="68"/>
        <v>42</v>
      </c>
    </row>
    <row r="143" spans="1:13" ht="15.75" thickBot="1" x14ac:dyDescent="0.3">
      <c r="A143" s="19" t="s">
        <v>24</v>
      </c>
      <c r="B143" s="8" t="s">
        <v>230</v>
      </c>
      <c r="C143" s="12">
        <v>148</v>
      </c>
      <c r="D143" s="9">
        <v>10</v>
      </c>
      <c r="E143" s="9" t="s">
        <v>139</v>
      </c>
      <c r="F143" s="8">
        <v>340</v>
      </c>
      <c r="G143" s="10">
        <v>42</v>
      </c>
      <c r="H143" s="10">
        <v>30</v>
      </c>
      <c r="I143" s="10"/>
      <c r="J143" s="10"/>
      <c r="K143" s="10"/>
      <c r="L143" s="10">
        <v>42</v>
      </c>
      <c r="M143" s="10">
        <v>42</v>
      </c>
    </row>
    <row r="144" spans="1:13" ht="51.75" thickBot="1" x14ac:dyDescent="0.3">
      <c r="A144" s="16" t="s">
        <v>25</v>
      </c>
      <c r="B144" s="8" t="s">
        <v>231</v>
      </c>
      <c r="C144" s="12">
        <v>148</v>
      </c>
      <c r="D144" s="9" t="s">
        <v>139</v>
      </c>
      <c r="E144" s="9">
        <v>14</v>
      </c>
      <c r="F144" s="8"/>
      <c r="G144" s="10">
        <f>G145</f>
        <v>1</v>
      </c>
      <c r="H144" s="10">
        <f t="shared" ref="H144:M144" si="69">H145</f>
        <v>1</v>
      </c>
      <c r="I144" s="10">
        <f t="shared" si="69"/>
        <v>0</v>
      </c>
      <c r="J144" s="10">
        <f t="shared" si="69"/>
        <v>0</v>
      </c>
      <c r="K144" s="10">
        <f t="shared" si="69"/>
        <v>0</v>
      </c>
      <c r="L144" s="10">
        <f t="shared" si="69"/>
        <v>1</v>
      </c>
      <c r="M144" s="10">
        <f t="shared" si="69"/>
        <v>1</v>
      </c>
    </row>
    <row r="145" spans="1:13" ht="64.5" thickBot="1" x14ac:dyDescent="0.3">
      <c r="A145" s="16" t="s">
        <v>26</v>
      </c>
      <c r="B145" s="8" t="s">
        <v>232</v>
      </c>
      <c r="C145" s="12">
        <v>148</v>
      </c>
      <c r="D145" s="9" t="s">
        <v>139</v>
      </c>
      <c r="E145" s="9">
        <v>14</v>
      </c>
      <c r="F145" s="8"/>
      <c r="G145" s="10">
        <f>G146</f>
        <v>1</v>
      </c>
      <c r="H145" s="10">
        <f t="shared" ref="H145:M145" si="70">H146</f>
        <v>1</v>
      </c>
      <c r="I145" s="10">
        <f t="shared" si="70"/>
        <v>0</v>
      </c>
      <c r="J145" s="10">
        <f t="shared" si="70"/>
        <v>0</v>
      </c>
      <c r="K145" s="10">
        <f t="shared" si="70"/>
        <v>0</v>
      </c>
      <c r="L145" s="10">
        <f t="shared" si="70"/>
        <v>1</v>
      </c>
      <c r="M145" s="10">
        <f t="shared" si="70"/>
        <v>1</v>
      </c>
    </row>
    <row r="146" spans="1:13" ht="39" thickBot="1" x14ac:dyDescent="0.3">
      <c r="A146" s="16" t="s">
        <v>27</v>
      </c>
      <c r="B146" s="8" t="s">
        <v>233</v>
      </c>
      <c r="C146" s="12">
        <v>148</v>
      </c>
      <c r="D146" s="9" t="s">
        <v>139</v>
      </c>
      <c r="E146" s="9">
        <v>14</v>
      </c>
      <c r="F146" s="8"/>
      <c r="G146" s="10">
        <f>G147</f>
        <v>1</v>
      </c>
      <c r="H146" s="10">
        <f t="shared" ref="H146:M146" si="71">H147</f>
        <v>1</v>
      </c>
      <c r="I146" s="10">
        <f t="shared" si="71"/>
        <v>0</v>
      </c>
      <c r="J146" s="10">
        <f t="shared" si="71"/>
        <v>0</v>
      </c>
      <c r="K146" s="10">
        <f t="shared" si="71"/>
        <v>0</v>
      </c>
      <c r="L146" s="10">
        <f t="shared" si="71"/>
        <v>1</v>
      </c>
      <c r="M146" s="10">
        <f t="shared" si="71"/>
        <v>1</v>
      </c>
    </row>
    <row r="147" spans="1:13" ht="51.75" thickBot="1" x14ac:dyDescent="0.3">
      <c r="A147" s="16" t="s">
        <v>17</v>
      </c>
      <c r="B147" s="8" t="s">
        <v>233</v>
      </c>
      <c r="C147" s="12">
        <v>148</v>
      </c>
      <c r="D147" s="9" t="s">
        <v>139</v>
      </c>
      <c r="E147" s="9">
        <v>14</v>
      </c>
      <c r="F147" s="8">
        <v>240</v>
      </c>
      <c r="G147" s="10">
        <v>1</v>
      </c>
      <c r="H147" s="10">
        <v>1</v>
      </c>
      <c r="I147" s="10"/>
      <c r="J147" s="10"/>
      <c r="K147" s="10"/>
      <c r="L147" s="10">
        <v>1</v>
      </c>
      <c r="M147" s="10">
        <v>1</v>
      </c>
    </row>
    <row r="148" spans="1:13" ht="77.25" thickBot="1" x14ac:dyDescent="0.3">
      <c r="A148" s="16" t="s">
        <v>28</v>
      </c>
      <c r="B148" s="8" t="s">
        <v>234</v>
      </c>
      <c r="C148" s="12">
        <v>148</v>
      </c>
      <c r="D148" s="9" t="s">
        <v>137</v>
      </c>
      <c r="E148" s="9">
        <v>13</v>
      </c>
      <c r="F148" s="8"/>
      <c r="G148" s="10">
        <f>G149</f>
        <v>2233</v>
      </c>
      <c r="H148" s="22">
        <f t="shared" ref="H148:M148" si="72">H149</f>
        <v>1905.6</v>
      </c>
      <c r="I148" s="22">
        <f t="shared" si="72"/>
        <v>0</v>
      </c>
      <c r="J148" s="22">
        <f t="shared" si="72"/>
        <v>0</v>
      </c>
      <c r="K148" s="22">
        <f t="shared" si="72"/>
        <v>0</v>
      </c>
      <c r="L148" s="22">
        <f t="shared" si="72"/>
        <v>1985.8999999999999</v>
      </c>
      <c r="M148" s="22">
        <f t="shared" si="72"/>
        <v>1988.7</v>
      </c>
    </row>
    <row r="149" spans="1:13" ht="51.75" thickBot="1" x14ac:dyDescent="0.3">
      <c r="A149" s="16" t="s">
        <v>29</v>
      </c>
      <c r="B149" s="8" t="s">
        <v>235</v>
      </c>
      <c r="C149" s="12">
        <v>148</v>
      </c>
      <c r="D149" s="9" t="s">
        <v>137</v>
      </c>
      <c r="E149" s="9">
        <v>13</v>
      </c>
      <c r="F149" s="8"/>
      <c r="G149" s="10">
        <f t="shared" ref="G149:M149" si="73">G152+G154+G150</f>
        <v>2233</v>
      </c>
      <c r="H149" s="10">
        <f t="shared" si="73"/>
        <v>1905.6</v>
      </c>
      <c r="I149" s="10">
        <f t="shared" si="73"/>
        <v>0</v>
      </c>
      <c r="J149" s="10">
        <f t="shared" si="73"/>
        <v>0</v>
      </c>
      <c r="K149" s="10">
        <f t="shared" si="73"/>
        <v>0</v>
      </c>
      <c r="L149" s="10">
        <f t="shared" si="73"/>
        <v>1985.8999999999999</v>
      </c>
      <c r="M149" s="10">
        <f t="shared" si="73"/>
        <v>1988.7</v>
      </c>
    </row>
    <row r="150" spans="1:13" ht="64.5" thickBot="1" x14ac:dyDescent="0.3">
      <c r="A150" s="16" t="s">
        <v>33</v>
      </c>
      <c r="B150" s="8" t="s">
        <v>443</v>
      </c>
      <c r="C150" s="12">
        <v>148</v>
      </c>
      <c r="D150" s="9" t="s">
        <v>137</v>
      </c>
      <c r="E150" s="9">
        <v>13</v>
      </c>
      <c r="F150" s="8"/>
      <c r="G150" s="10">
        <f>G151</f>
        <v>105.9</v>
      </c>
      <c r="H150" s="10">
        <f t="shared" ref="H150:M150" si="74">H151</f>
        <v>101.8</v>
      </c>
      <c r="I150" s="10">
        <f t="shared" si="74"/>
        <v>0</v>
      </c>
      <c r="J150" s="10">
        <f t="shared" si="74"/>
        <v>0</v>
      </c>
      <c r="K150" s="10">
        <f t="shared" si="74"/>
        <v>0</v>
      </c>
      <c r="L150" s="10">
        <f t="shared" si="74"/>
        <v>109.6</v>
      </c>
      <c r="M150" s="10">
        <f t="shared" si="74"/>
        <v>112.4</v>
      </c>
    </row>
    <row r="151" spans="1:13" ht="26.25" thickBot="1" x14ac:dyDescent="0.3">
      <c r="A151" s="16" t="s">
        <v>34</v>
      </c>
      <c r="B151" s="8" t="s">
        <v>443</v>
      </c>
      <c r="C151" s="12">
        <v>148</v>
      </c>
      <c r="D151" s="9" t="s">
        <v>137</v>
      </c>
      <c r="E151" s="9">
        <v>13</v>
      </c>
      <c r="F151" s="8">
        <v>610</v>
      </c>
      <c r="G151" s="10">
        <v>105.9</v>
      </c>
      <c r="H151" s="10">
        <v>101.8</v>
      </c>
      <c r="I151" s="10"/>
      <c r="J151" s="10"/>
      <c r="K151" s="10"/>
      <c r="L151" s="10">
        <v>109.6</v>
      </c>
      <c r="M151" s="10">
        <v>112.4</v>
      </c>
    </row>
    <row r="152" spans="1:13" ht="153.75" thickBot="1" x14ac:dyDescent="0.3">
      <c r="A152" s="16" t="s">
        <v>30</v>
      </c>
      <c r="B152" s="8" t="s">
        <v>236</v>
      </c>
      <c r="C152" s="12">
        <v>148</v>
      </c>
      <c r="D152" s="9" t="s">
        <v>137</v>
      </c>
      <c r="E152" s="9">
        <v>13</v>
      </c>
      <c r="F152" s="8"/>
      <c r="G152" s="10">
        <f>G153</f>
        <v>1508.8</v>
      </c>
      <c r="H152" s="10">
        <f t="shared" ref="H152:M152" si="75">H153</f>
        <v>1207.0999999999999</v>
      </c>
      <c r="I152" s="10">
        <f t="shared" si="75"/>
        <v>0</v>
      </c>
      <c r="J152" s="10">
        <f t="shared" si="75"/>
        <v>0</v>
      </c>
      <c r="K152" s="10">
        <f t="shared" si="75"/>
        <v>0</v>
      </c>
      <c r="L152" s="10">
        <f t="shared" si="75"/>
        <v>1258</v>
      </c>
      <c r="M152" s="10">
        <f t="shared" si="75"/>
        <v>1258</v>
      </c>
    </row>
    <row r="153" spans="1:13" ht="26.25" thickBot="1" x14ac:dyDescent="0.3">
      <c r="A153" s="16" t="s">
        <v>31</v>
      </c>
      <c r="B153" s="8" t="s">
        <v>236</v>
      </c>
      <c r="C153" s="12">
        <v>148</v>
      </c>
      <c r="D153" s="9" t="s">
        <v>137</v>
      </c>
      <c r="E153" s="9">
        <v>13</v>
      </c>
      <c r="F153" s="8">
        <v>610</v>
      </c>
      <c r="G153" s="10">
        <v>1508.8</v>
      </c>
      <c r="H153" s="10">
        <v>1207.0999999999999</v>
      </c>
      <c r="I153" s="10"/>
      <c r="J153" s="10"/>
      <c r="K153" s="10"/>
      <c r="L153" s="10">
        <v>1258</v>
      </c>
      <c r="M153" s="10">
        <v>1258</v>
      </c>
    </row>
    <row r="154" spans="1:13" ht="51.75" thickBot="1" x14ac:dyDescent="0.3">
      <c r="A154" s="16" t="s">
        <v>32</v>
      </c>
      <c r="B154" s="8" t="s">
        <v>237</v>
      </c>
      <c r="C154" s="12">
        <v>148</v>
      </c>
      <c r="D154" s="9" t="s">
        <v>137</v>
      </c>
      <c r="E154" s="9">
        <v>13</v>
      </c>
      <c r="F154" s="8"/>
      <c r="G154" s="10">
        <f>G155</f>
        <v>618.29999999999995</v>
      </c>
      <c r="H154" s="10">
        <f t="shared" ref="H154:M154" si="76">H155</f>
        <v>596.70000000000005</v>
      </c>
      <c r="I154" s="10">
        <f t="shared" si="76"/>
        <v>0</v>
      </c>
      <c r="J154" s="10">
        <f t="shared" si="76"/>
        <v>0</v>
      </c>
      <c r="K154" s="10">
        <f t="shared" si="76"/>
        <v>0</v>
      </c>
      <c r="L154" s="10">
        <f t="shared" si="76"/>
        <v>618.29999999999995</v>
      </c>
      <c r="M154" s="10">
        <f t="shared" si="76"/>
        <v>618.29999999999995</v>
      </c>
    </row>
    <row r="155" spans="1:13" ht="26.25" thickBot="1" x14ac:dyDescent="0.3">
      <c r="A155" s="16" t="s">
        <v>31</v>
      </c>
      <c r="B155" s="8" t="s">
        <v>238</v>
      </c>
      <c r="C155" s="12">
        <v>148</v>
      </c>
      <c r="D155" s="9" t="s">
        <v>137</v>
      </c>
      <c r="E155" s="9">
        <v>13</v>
      </c>
      <c r="F155" s="8">
        <v>610</v>
      </c>
      <c r="G155" s="10">
        <v>618.29999999999995</v>
      </c>
      <c r="H155" s="10">
        <v>596.70000000000005</v>
      </c>
      <c r="I155" s="10"/>
      <c r="J155" s="10"/>
      <c r="K155" s="10"/>
      <c r="L155" s="10">
        <v>618.29999999999995</v>
      </c>
      <c r="M155" s="10">
        <v>618.29999999999995</v>
      </c>
    </row>
    <row r="156" spans="1:13" ht="64.5" thickBot="1" x14ac:dyDescent="0.3">
      <c r="A156" s="16" t="s">
        <v>35</v>
      </c>
      <c r="B156" s="8" t="s">
        <v>239</v>
      </c>
      <c r="C156" s="12">
        <v>148</v>
      </c>
      <c r="D156" s="13" t="s">
        <v>137</v>
      </c>
      <c r="E156" s="13">
        <v>13</v>
      </c>
      <c r="F156" s="8"/>
      <c r="G156" s="10">
        <f>G157</f>
        <v>18396.3</v>
      </c>
      <c r="H156" s="22">
        <f t="shared" ref="H156:M156" si="77">H157</f>
        <v>6758.7000000000007</v>
      </c>
      <c r="I156" s="22">
        <f t="shared" si="77"/>
        <v>0</v>
      </c>
      <c r="J156" s="22">
        <f t="shared" si="77"/>
        <v>0</v>
      </c>
      <c r="K156" s="22">
        <f t="shared" si="77"/>
        <v>0</v>
      </c>
      <c r="L156" s="22">
        <f t="shared" si="77"/>
        <v>18431.599999999999</v>
      </c>
      <c r="M156" s="22">
        <f t="shared" si="77"/>
        <v>17431.599999999999</v>
      </c>
    </row>
    <row r="157" spans="1:13" ht="64.5" thickBot="1" x14ac:dyDescent="0.3">
      <c r="A157" s="16" t="s">
        <v>36</v>
      </c>
      <c r="B157" s="8" t="s">
        <v>240</v>
      </c>
      <c r="C157" s="12">
        <v>148</v>
      </c>
      <c r="D157" s="13" t="s">
        <v>137</v>
      </c>
      <c r="E157" s="13">
        <v>13</v>
      </c>
      <c r="F157" s="8"/>
      <c r="G157" s="10">
        <f>G158+G162</f>
        <v>18396.3</v>
      </c>
      <c r="H157" s="22">
        <f t="shared" ref="H157:M157" si="78">H158+H162</f>
        <v>6758.7000000000007</v>
      </c>
      <c r="I157" s="22">
        <f t="shared" si="78"/>
        <v>0</v>
      </c>
      <c r="J157" s="22">
        <f t="shared" si="78"/>
        <v>0</v>
      </c>
      <c r="K157" s="22">
        <f t="shared" si="78"/>
        <v>0</v>
      </c>
      <c r="L157" s="22">
        <f t="shared" si="78"/>
        <v>18431.599999999999</v>
      </c>
      <c r="M157" s="22">
        <f t="shared" si="78"/>
        <v>17431.599999999999</v>
      </c>
    </row>
    <row r="158" spans="1:13" ht="102.75" thickBot="1" x14ac:dyDescent="0.3">
      <c r="A158" s="16" t="s">
        <v>37</v>
      </c>
      <c r="B158" s="8" t="s">
        <v>241</v>
      </c>
      <c r="C158" s="12">
        <v>148</v>
      </c>
      <c r="D158" s="9" t="s">
        <v>137</v>
      </c>
      <c r="E158" s="9">
        <v>13</v>
      </c>
      <c r="F158" s="8"/>
      <c r="G158" s="10">
        <f>G159+G160+G161</f>
        <v>12485.099999999999</v>
      </c>
      <c r="H158" s="22">
        <f t="shared" ref="H158:M158" si="79">H159+H160+H161</f>
        <v>6526.4000000000005</v>
      </c>
      <c r="I158" s="22">
        <f t="shared" si="79"/>
        <v>0</v>
      </c>
      <c r="J158" s="22">
        <f t="shared" si="79"/>
        <v>0</v>
      </c>
      <c r="K158" s="22">
        <f t="shared" si="79"/>
        <v>0</v>
      </c>
      <c r="L158" s="22">
        <f t="shared" si="79"/>
        <v>12313.6</v>
      </c>
      <c r="M158" s="22">
        <f t="shared" si="79"/>
        <v>11100.5</v>
      </c>
    </row>
    <row r="159" spans="1:13" ht="26.25" thickBot="1" x14ac:dyDescent="0.3">
      <c r="A159" s="16" t="s">
        <v>38</v>
      </c>
      <c r="B159" s="8" t="s">
        <v>241</v>
      </c>
      <c r="C159" s="12">
        <v>148</v>
      </c>
      <c r="D159" s="9" t="s">
        <v>137</v>
      </c>
      <c r="E159" s="9">
        <v>13</v>
      </c>
      <c r="F159" s="8">
        <v>110</v>
      </c>
      <c r="G159" s="10">
        <v>8438.7999999999993</v>
      </c>
      <c r="H159" s="10">
        <v>3938.1</v>
      </c>
      <c r="I159" s="10"/>
      <c r="J159" s="10"/>
      <c r="K159" s="10"/>
      <c r="L159" s="10">
        <v>8766.5</v>
      </c>
      <c r="M159" s="10">
        <v>8553.4</v>
      </c>
    </row>
    <row r="160" spans="1:13" ht="51.75" thickBot="1" x14ac:dyDescent="0.3">
      <c r="A160" s="16" t="s">
        <v>17</v>
      </c>
      <c r="B160" s="8" t="s">
        <v>241</v>
      </c>
      <c r="C160" s="12">
        <v>148</v>
      </c>
      <c r="D160" s="9" t="s">
        <v>137</v>
      </c>
      <c r="E160" s="9">
        <v>13</v>
      </c>
      <c r="F160" s="8">
        <v>240</v>
      </c>
      <c r="G160" s="10">
        <v>3923.5</v>
      </c>
      <c r="H160" s="10">
        <v>2543.5</v>
      </c>
      <c r="I160" s="10"/>
      <c r="J160" s="10"/>
      <c r="K160" s="10"/>
      <c r="L160" s="10">
        <v>3457</v>
      </c>
      <c r="M160" s="10">
        <v>2457</v>
      </c>
    </row>
    <row r="161" spans="1:13" ht="26.25" thickBot="1" x14ac:dyDescent="0.3">
      <c r="A161" s="16" t="s">
        <v>12</v>
      </c>
      <c r="B161" s="8" t="s">
        <v>241</v>
      </c>
      <c r="C161" s="12">
        <v>148</v>
      </c>
      <c r="D161" s="9" t="s">
        <v>137</v>
      </c>
      <c r="E161" s="9">
        <v>13</v>
      </c>
      <c r="F161" s="8">
        <v>850</v>
      </c>
      <c r="G161" s="10">
        <v>122.8</v>
      </c>
      <c r="H161" s="10">
        <v>44.8</v>
      </c>
      <c r="I161" s="10"/>
      <c r="J161" s="10"/>
      <c r="K161" s="10"/>
      <c r="L161" s="10">
        <v>90.1</v>
      </c>
      <c r="M161" s="10">
        <v>90.1</v>
      </c>
    </row>
    <row r="162" spans="1:13" ht="64.5" thickBot="1" x14ac:dyDescent="0.3">
      <c r="A162" s="16" t="s">
        <v>33</v>
      </c>
      <c r="B162" s="8" t="s">
        <v>242</v>
      </c>
      <c r="C162" s="12">
        <v>148</v>
      </c>
      <c r="D162" s="9" t="s">
        <v>137</v>
      </c>
      <c r="E162" s="9">
        <v>13</v>
      </c>
      <c r="F162" s="8"/>
      <c r="G162" s="10">
        <f>G163</f>
        <v>5911.2</v>
      </c>
      <c r="H162" s="22">
        <f t="shared" ref="H162:M162" si="80">H163</f>
        <v>232.3</v>
      </c>
      <c r="I162" s="22">
        <f t="shared" si="80"/>
        <v>0</v>
      </c>
      <c r="J162" s="22">
        <f t="shared" si="80"/>
        <v>0</v>
      </c>
      <c r="K162" s="22">
        <f t="shared" si="80"/>
        <v>0</v>
      </c>
      <c r="L162" s="22">
        <f t="shared" si="80"/>
        <v>6118</v>
      </c>
      <c r="M162" s="22">
        <f t="shared" si="80"/>
        <v>6331.1</v>
      </c>
    </row>
    <row r="163" spans="1:13" ht="26.25" thickBot="1" x14ac:dyDescent="0.3">
      <c r="A163" s="16" t="s">
        <v>21</v>
      </c>
      <c r="B163" s="8" t="s">
        <v>242</v>
      </c>
      <c r="C163" s="12">
        <v>148</v>
      </c>
      <c r="D163" s="9" t="s">
        <v>137</v>
      </c>
      <c r="E163" s="9">
        <v>13</v>
      </c>
      <c r="F163" s="8">
        <v>110</v>
      </c>
      <c r="G163" s="10">
        <v>5911.2</v>
      </c>
      <c r="H163" s="10">
        <v>232.3</v>
      </c>
      <c r="I163" s="10"/>
      <c r="J163" s="10"/>
      <c r="K163" s="10"/>
      <c r="L163" s="10">
        <v>6118</v>
      </c>
      <c r="M163" s="10">
        <v>6331.1</v>
      </c>
    </row>
    <row r="164" spans="1:13" ht="81" customHeight="1" thickBot="1" x14ac:dyDescent="0.3">
      <c r="A164" s="15" t="s">
        <v>244</v>
      </c>
      <c r="B164" s="5" t="s">
        <v>246</v>
      </c>
      <c r="C164" s="5"/>
      <c r="D164" s="13"/>
      <c r="E164" s="13"/>
      <c r="F164" s="5"/>
      <c r="G164" s="7">
        <f>G165</f>
        <v>928.6</v>
      </c>
      <c r="H164" s="7">
        <f t="shared" ref="H164:M166" si="81">H165</f>
        <v>0</v>
      </c>
      <c r="I164" s="7">
        <f t="shared" si="81"/>
        <v>478.2</v>
      </c>
      <c r="J164" s="7">
        <f t="shared" si="81"/>
        <v>0</v>
      </c>
      <c r="K164" s="7">
        <f t="shared" si="81"/>
        <v>0</v>
      </c>
      <c r="L164" s="7">
        <f t="shared" si="81"/>
        <v>513</v>
      </c>
      <c r="M164" s="7">
        <f t="shared" si="81"/>
        <v>503</v>
      </c>
    </row>
    <row r="165" spans="1:13" ht="64.5" thickBot="1" x14ac:dyDescent="0.3">
      <c r="A165" s="16" t="s">
        <v>245</v>
      </c>
      <c r="B165" s="8" t="s">
        <v>247</v>
      </c>
      <c r="C165" s="8">
        <v>148</v>
      </c>
      <c r="D165" s="13">
        <v>10</v>
      </c>
      <c r="E165" s="26" t="s">
        <v>139</v>
      </c>
      <c r="F165" s="5"/>
      <c r="G165" s="10">
        <f>G166</f>
        <v>928.6</v>
      </c>
      <c r="H165" s="10">
        <f t="shared" si="81"/>
        <v>0</v>
      </c>
      <c r="I165" s="10">
        <f t="shared" si="81"/>
        <v>478.2</v>
      </c>
      <c r="J165" s="10">
        <f t="shared" si="81"/>
        <v>0</v>
      </c>
      <c r="K165" s="10">
        <f t="shared" si="81"/>
        <v>0</v>
      </c>
      <c r="L165" s="10">
        <f t="shared" si="81"/>
        <v>513</v>
      </c>
      <c r="M165" s="10">
        <f t="shared" si="81"/>
        <v>503</v>
      </c>
    </row>
    <row r="166" spans="1:13" ht="26.25" thickBot="1" x14ac:dyDescent="0.3">
      <c r="A166" s="16" t="s">
        <v>63</v>
      </c>
      <c r="B166" s="8" t="s">
        <v>248</v>
      </c>
      <c r="C166" s="27">
        <v>148</v>
      </c>
      <c r="D166" s="13">
        <v>10</v>
      </c>
      <c r="E166" s="13" t="s">
        <v>139</v>
      </c>
      <c r="F166" s="12"/>
      <c r="G166" s="10">
        <f>G167</f>
        <v>928.6</v>
      </c>
      <c r="H166" s="10">
        <f t="shared" si="81"/>
        <v>0</v>
      </c>
      <c r="I166" s="10">
        <f t="shared" si="81"/>
        <v>478.2</v>
      </c>
      <c r="J166" s="10">
        <f t="shared" si="81"/>
        <v>0</v>
      </c>
      <c r="K166" s="10">
        <f t="shared" si="81"/>
        <v>0</v>
      </c>
      <c r="L166" s="10">
        <f t="shared" si="81"/>
        <v>513</v>
      </c>
      <c r="M166" s="10">
        <f t="shared" si="81"/>
        <v>503</v>
      </c>
    </row>
    <row r="167" spans="1:13" ht="15.75" thickBot="1" x14ac:dyDescent="0.3">
      <c r="A167" s="107" t="s">
        <v>64</v>
      </c>
      <c r="B167" s="103" t="s">
        <v>248</v>
      </c>
      <c r="C167" s="103">
        <v>148</v>
      </c>
      <c r="D167" s="108">
        <v>10</v>
      </c>
      <c r="E167" s="109" t="s">
        <v>139</v>
      </c>
      <c r="F167" s="103">
        <v>320</v>
      </c>
      <c r="G167" s="96">
        <v>928.6</v>
      </c>
      <c r="H167" s="10"/>
      <c r="I167" s="10">
        <v>478.2</v>
      </c>
      <c r="J167" s="10"/>
      <c r="K167" s="10"/>
      <c r="L167" s="96">
        <v>513</v>
      </c>
      <c r="M167" s="96">
        <v>503</v>
      </c>
    </row>
    <row r="168" spans="1:13" ht="15.75" thickBot="1" x14ac:dyDescent="0.3">
      <c r="A168" s="107"/>
      <c r="B168" s="103"/>
      <c r="C168" s="103"/>
      <c r="D168" s="108"/>
      <c r="E168" s="108"/>
      <c r="F168" s="103"/>
      <c r="G168" s="97"/>
      <c r="H168" s="10"/>
      <c r="I168" s="10"/>
      <c r="J168" s="10"/>
      <c r="K168" s="10"/>
      <c r="L168" s="97"/>
      <c r="M168" s="97"/>
    </row>
    <row r="169" spans="1:13" ht="77.25" thickBot="1" x14ac:dyDescent="0.3">
      <c r="A169" s="15" t="s">
        <v>250</v>
      </c>
      <c r="B169" s="5" t="s">
        <v>249</v>
      </c>
      <c r="C169" s="5"/>
      <c r="D169" s="11"/>
      <c r="E169" s="11"/>
      <c r="F169" s="5"/>
      <c r="G169" s="7">
        <f>G170+G175</f>
        <v>28.5</v>
      </c>
      <c r="H169" s="7">
        <f t="shared" ref="H169:M169" si="82">H170+H175</f>
        <v>16</v>
      </c>
      <c r="I169" s="7">
        <f t="shared" si="82"/>
        <v>12.5</v>
      </c>
      <c r="J169" s="7">
        <f t="shared" si="82"/>
        <v>0</v>
      </c>
      <c r="K169" s="7">
        <f t="shared" si="82"/>
        <v>0</v>
      </c>
      <c r="L169" s="7">
        <f t="shared" si="82"/>
        <v>28.5</v>
      </c>
      <c r="M169" s="7">
        <f t="shared" si="82"/>
        <v>28.5</v>
      </c>
    </row>
    <row r="170" spans="1:13" ht="48" customHeight="1" thickBot="1" x14ac:dyDescent="0.3">
      <c r="A170" s="28" t="s">
        <v>65</v>
      </c>
      <c r="B170" s="30" t="s">
        <v>251</v>
      </c>
      <c r="C170" s="30">
        <v>148</v>
      </c>
      <c r="D170" s="26" t="s">
        <v>139</v>
      </c>
      <c r="E170" s="26">
        <v>14</v>
      </c>
      <c r="F170" s="29"/>
      <c r="G170" s="14">
        <f>G171</f>
        <v>12.5</v>
      </c>
      <c r="H170" s="14">
        <f t="shared" ref="H170:M170" si="83">H171</f>
        <v>0</v>
      </c>
      <c r="I170" s="14">
        <f t="shared" si="83"/>
        <v>12.5</v>
      </c>
      <c r="J170" s="14">
        <f t="shared" si="83"/>
        <v>0</v>
      </c>
      <c r="K170" s="14">
        <f t="shared" si="83"/>
        <v>0</v>
      </c>
      <c r="L170" s="14">
        <f t="shared" si="83"/>
        <v>12.5</v>
      </c>
      <c r="M170" s="14">
        <f t="shared" si="83"/>
        <v>12.5</v>
      </c>
    </row>
    <row r="171" spans="1:13" ht="90.75" thickBot="1" x14ac:dyDescent="0.3">
      <c r="A171" s="17" t="s">
        <v>66</v>
      </c>
      <c r="B171" s="8" t="s">
        <v>252</v>
      </c>
      <c r="C171" s="8">
        <v>148</v>
      </c>
      <c r="D171" s="9" t="s">
        <v>139</v>
      </c>
      <c r="E171" s="9">
        <v>14</v>
      </c>
      <c r="F171" s="8"/>
      <c r="G171" s="10">
        <f>G172</f>
        <v>12.5</v>
      </c>
      <c r="H171" s="14">
        <f t="shared" ref="H171:M171" si="84">H172</f>
        <v>0</v>
      </c>
      <c r="I171" s="14">
        <f t="shared" si="84"/>
        <v>12.5</v>
      </c>
      <c r="J171" s="14">
        <f t="shared" si="84"/>
        <v>0</v>
      </c>
      <c r="K171" s="14">
        <f t="shared" si="84"/>
        <v>0</v>
      </c>
      <c r="L171" s="14">
        <f t="shared" si="84"/>
        <v>12.5</v>
      </c>
      <c r="M171" s="14">
        <f t="shared" si="84"/>
        <v>12.5</v>
      </c>
    </row>
    <row r="172" spans="1:13" ht="39.75" thickBot="1" x14ac:dyDescent="0.3">
      <c r="A172" s="17" t="s">
        <v>27</v>
      </c>
      <c r="B172" s="8" t="s">
        <v>253</v>
      </c>
      <c r="C172" s="8">
        <v>148</v>
      </c>
      <c r="D172" s="9" t="s">
        <v>139</v>
      </c>
      <c r="E172" s="9">
        <v>14</v>
      </c>
      <c r="F172" s="8"/>
      <c r="G172" s="10">
        <f>G173+G174</f>
        <v>12.5</v>
      </c>
      <c r="H172" s="10">
        <f t="shared" ref="H172:M172" si="85">H173+H174</f>
        <v>0</v>
      </c>
      <c r="I172" s="10">
        <f t="shared" si="85"/>
        <v>12.5</v>
      </c>
      <c r="J172" s="10">
        <f t="shared" si="85"/>
        <v>0</v>
      </c>
      <c r="K172" s="10">
        <f t="shared" si="85"/>
        <v>0</v>
      </c>
      <c r="L172" s="10">
        <f t="shared" si="85"/>
        <v>12.5</v>
      </c>
      <c r="M172" s="10">
        <f t="shared" si="85"/>
        <v>12.5</v>
      </c>
    </row>
    <row r="173" spans="1:13" ht="52.5" thickBot="1" x14ac:dyDescent="0.3">
      <c r="A173" s="17" t="s">
        <v>17</v>
      </c>
      <c r="B173" s="8" t="s">
        <v>253</v>
      </c>
      <c r="C173" s="8">
        <v>148</v>
      </c>
      <c r="D173" s="9" t="s">
        <v>139</v>
      </c>
      <c r="E173" s="9">
        <v>14</v>
      </c>
      <c r="F173" s="8">
        <v>240</v>
      </c>
      <c r="G173" s="10">
        <v>10</v>
      </c>
      <c r="H173" s="10"/>
      <c r="I173" s="10">
        <v>10</v>
      </c>
      <c r="J173" s="10"/>
      <c r="K173" s="10"/>
      <c r="L173" s="10">
        <v>10</v>
      </c>
      <c r="M173" s="10">
        <v>10</v>
      </c>
    </row>
    <row r="174" spans="1:13" ht="26.25" thickBot="1" x14ac:dyDescent="0.3">
      <c r="A174" s="16" t="s">
        <v>31</v>
      </c>
      <c r="B174" s="8" t="s">
        <v>253</v>
      </c>
      <c r="C174" s="8">
        <v>148</v>
      </c>
      <c r="D174" s="9" t="s">
        <v>139</v>
      </c>
      <c r="E174" s="9">
        <v>14</v>
      </c>
      <c r="F174" s="8">
        <v>610</v>
      </c>
      <c r="G174" s="10">
        <v>2.5</v>
      </c>
      <c r="H174" s="10"/>
      <c r="I174" s="10">
        <v>2.5</v>
      </c>
      <c r="J174" s="10"/>
      <c r="K174" s="10"/>
      <c r="L174" s="10">
        <v>2.5</v>
      </c>
      <c r="M174" s="10">
        <v>2.5</v>
      </c>
    </row>
    <row r="175" spans="1:13" ht="82.5" customHeight="1" thickBot="1" x14ac:dyDescent="0.3">
      <c r="A175" s="17" t="s">
        <v>67</v>
      </c>
      <c r="B175" s="8" t="s">
        <v>256</v>
      </c>
      <c r="C175" s="8">
        <v>148</v>
      </c>
      <c r="D175" s="9" t="s">
        <v>139</v>
      </c>
      <c r="E175" s="9">
        <v>14</v>
      </c>
      <c r="F175" s="8"/>
      <c r="G175" s="10">
        <f>G176</f>
        <v>16</v>
      </c>
      <c r="H175" s="10">
        <f t="shared" ref="H175:M177" si="86">H176</f>
        <v>16</v>
      </c>
      <c r="I175" s="10">
        <f t="shared" si="86"/>
        <v>0</v>
      </c>
      <c r="J175" s="10">
        <f t="shared" si="86"/>
        <v>0</v>
      </c>
      <c r="K175" s="10">
        <f t="shared" si="86"/>
        <v>0</v>
      </c>
      <c r="L175" s="10">
        <f t="shared" si="86"/>
        <v>16</v>
      </c>
      <c r="M175" s="10">
        <f t="shared" si="86"/>
        <v>16</v>
      </c>
    </row>
    <row r="176" spans="1:13" ht="90.75" thickBot="1" x14ac:dyDescent="0.3">
      <c r="A176" s="17" t="s">
        <v>466</v>
      </c>
      <c r="B176" s="8" t="s">
        <v>255</v>
      </c>
      <c r="C176" s="12">
        <v>148</v>
      </c>
      <c r="D176" s="9" t="s">
        <v>139</v>
      </c>
      <c r="E176" s="9">
        <v>14</v>
      </c>
      <c r="F176" s="8"/>
      <c r="G176" s="10">
        <f>G177</f>
        <v>16</v>
      </c>
      <c r="H176" s="10">
        <f t="shared" si="86"/>
        <v>16</v>
      </c>
      <c r="I176" s="10">
        <f t="shared" si="86"/>
        <v>0</v>
      </c>
      <c r="J176" s="10">
        <f t="shared" si="86"/>
        <v>0</v>
      </c>
      <c r="K176" s="10">
        <f t="shared" si="86"/>
        <v>0</v>
      </c>
      <c r="L176" s="10">
        <f t="shared" si="86"/>
        <v>16</v>
      </c>
      <c r="M176" s="10">
        <f t="shared" si="86"/>
        <v>16</v>
      </c>
    </row>
    <row r="177" spans="1:13" ht="90.75" thickBot="1" x14ac:dyDescent="0.3">
      <c r="A177" s="17" t="s">
        <v>68</v>
      </c>
      <c r="B177" s="8" t="s">
        <v>254</v>
      </c>
      <c r="C177" s="12">
        <v>148</v>
      </c>
      <c r="D177" s="9" t="s">
        <v>139</v>
      </c>
      <c r="E177" s="9">
        <v>14</v>
      </c>
      <c r="F177" s="8"/>
      <c r="G177" s="10">
        <f>G178</f>
        <v>16</v>
      </c>
      <c r="H177" s="10">
        <f t="shared" si="86"/>
        <v>16</v>
      </c>
      <c r="I177" s="10">
        <f t="shared" si="86"/>
        <v>0</v>
      </c>
      <c r="J177" s="10">
        <f t="shared" si="86"/>
        <v>0</v>
      </c>
      <c r="K177" s="10">
        <f t="shared" si="86"/>
        <v>0</v>
      </c>
      <c r="L177" s="10">
        <f t="shared" si="86"/>
        <v>16</v>
      </c>
      <c r="M177" s="10">
        <f t="shared" si="86"/>
        <v>16</v>
      </c>
    </row>
    <row r="178" spans="1:13" ht="51.75" thickBot="1" x14ac:dyDescent="0.3">
      <c r="A178" s="16" t="s">
        <v>17</v>
      </c>
      <c r="B178" s="8" t="s">
        <v>254</v>
      </c>
      <c r="C178" s="12">
        <v>148</v>
      </c>
      <c r="D178" s="9" t="s">
        <v>139</v>
      </c>
      <c r="E178" s="9">
        <v>14</v>
      </c>
      <c r="F178" s="8">
        <v>240</v>
      </c>
      <c r="G178" s="10">
        <v>16</v>
      </c>
      <c r="H178" s="10">
        <v>16</v>
      </c>
      <c r="I178" s="10"/>
      <c r="J178" s="10"/>
      <c r="K178" s="10"/>
      <c r="L178" s="10">
        <v>16</v>
      </c>
      <c r="M178" s="10">
        <v>16</v>
      </c>
    </row>
    <row r="179" spans="1:13" ht="67.5" customHeight="1" thickBot="1" x14ac:dyDescent="0.3">
      <c r="A179" s="31" t="s">
        <v>257</v>
      </c>
      <c r="B179" s="5" t="s">
        <v>259</v>
      </c>
      <c r="C179" s="5"/>
      <c r="D179" s="9"/>
      <c r="E179" s="9"/>
      <c r="F179" s="5"/>
      <c r="G179" s="7">
        <f>G180+G183</f>
        <v>4387.3999999999996</v>
      </c>
      <c r="H179" s="7">
        <f t="shared" ref="H179:M179" si="87">H180+H183</f>
        <v>0</v>
      </c>
      <c r="I179" s="7">
        <f t="shared" si="87"/>
        <v>415</v>
      </c>
      <c r="J179" s="7">
        <f t="shared" si="87"/>
        <v>0</v>
      </c>
      <c r="K179" s="7">
        <f t="shared" si="87"/>
        <v>0</v>
      </c>
      <c r="L179" s="7">
        <f t="shared" si="87"/>
        <v>290.7</v>
      </c>
      <c r="M179" s="7">
        <f t="shared" si="87"/>
        <v>108.2</v>
      </c>
    </row>
    <row r="180" spans="1:13" ht="77.25" thickBot="1" x14ac:dyDescent="0.3">
      <c r="A180" s="19" t="s">
        <v>71</v>
      </c>
      <c r="B180" s="8" t="s">
        <v>258</v>
      </c>
      <c r="C180" s="8">
        <v>148</v>
      </c>
      <c r="D180" s="9">
        <v>10</v>
      </c>
      <c r="E180" s="9" t="s">
        <v>139</v>
      </c>
      <c r="F180" s="8"/>
      <c r="G180" s="10">
        <f>G181</f>
        <v>3790.5</v>
      </c>
      <c r="H180" s="10">
        <f t="shared" ref="H180:M181" si="88">H181</f>
        <v>0</v>
      </c>
      <c r="I180" s="10">
        <f t="shared" si="88"/>
        <v>415</v>
      </c>
      <c r="J180" s="10">
        <f t="shared" si="88"/>
        <v>0</v>
      </c>
      <c r="K180" s="10">
        <f t="shared" si="88"/>
        <v>0</v>
      </c>
      <c r="L180" s="10">
        <f t="shared" si="88"/>
        <v>290.7</v>
      </c>
      <c r="M180" s="10">
        <f t="shared" si="88"/>
        <v>108.2</v>
      </c>
    </row>
    <row r="181" spans="1:13" ht="64.5" thickBot="1" x14ac:dyDescent="0.3">
      <c r="A181" s="19" t="s">
        <v>72</v>
      </c>
      <c r="B181" s="8" t="s">
        <v>260</v>
      </c>
      <c r="C181" s="12">
        <v>148</v>
      </c>
      <c r="D181" s="9">
        <v>10</v>
      </c>
      <c r="E181" s="9" t="s">
        <v>139</v>
      </c>
      <c r="F181" s="8"/>
      <c r="G181" s="10">
        <f>G182</f>
        <v>3790.5</v>
      </c>
      <c r="H181" s="10">
        <f t="shared" si="88"/>
        <v>0</v>
      </c>
      <c r="I181" s="10">
        <f t="shared" si="88"/>
        <v>415</v>
      </c>
      <c r="J181" s="10">
        <f t="shared" si="88"/>
        <v>0</v>
      </c>
      <c r="K181" s="10">
        <f t="shared" si="88"/>
        <v>0</v>
      </c>
      <c r="L181" s="10">
        <f t="shared" si="88"/>
        <v>290.7</v>
      </c>
      <c r="M181" s="10">
        <f t="shared" si="88"/>
        <v>108.2</v>
      </c>
    </row>
    <row r="182" spans="1:13" ht="39" thickBot="1" x14ac:dyDescent="0.3">
      <c r="A182" s="19" t="s">
        <v>22</v>
      </c>
      <c r="B182" s="8" t="s">
        <v>261</v>
      </c>
      <c r="C182" s="12">
        <v>148</v>
      </c>
      <c r="D182" s="9">
        <v>10</v>
      </c>
      <c r="E182" s="9" t="s">
        <v>139</v>
      </c>
      <c r="F182" s="8">
        <v>320</v>
      </c>
      <c r="G182" s="10">
        <v>3790.5</v>
      </c>
      <c r="H182" s="10"/>
      <c r="I182" s="10">
        <v>415</v>
      </c>
      <c r="J182" s="10"/>
      <c r="K182" s="10"/>
      <c r="L182" s="10">
        <v>290.7</v>
      </c>
      <c r="M182" s="10">
        <v>108.2</v>
      </c>
    </row>
    <row r="183" spans="1:13" ht="64.5" thickBot="1" x14ac:dyDescent="0.3">
      <c r="A183" s="19" t="s">
        <v>270</v>
      </c>
      <c r="B183" s="12" t="s">
        <v>268</v>
      </c>
      <c r="C183" s="63">
        <v>148</v>
      </c>
      <c r="D183" s="13" t="s">
        <v>136</v>
      </c>
      <c r="E183" s="13" t="s">
        <v>138</v>
      </c>
      <c r="F183" s="12"/>
      <c r="G183" s="14">
        <f>G184</f>
        <v>596.9</v>
      </c>
      <c r="H183" s="14">
        <f t="shared" ref="H183:M184" si="89">H184</f>
        <v>0</v>
      </c>
      <c r="I183" s="14">
        <f t="shared" si="89"/>
        <v>0</v>
      </c>
      <c r="J183" s="14">
        <f t="shared" si="89"/>
        <v>0</v>
      </c>
      <c r="K183" s="14">
        <f t="shared" si="89"/>
        <v>0</v>
      </c>
      <c r="L183" s="14">
        <f t="shared" si="89"/>
        <v>0</v>
      </c>
      <c r="M183" s="14">
        <f t="shared" si="89"/>
        <v>0</v>
      </c>
    </row>
    <row r="184" spans="1:13" ht="51.75" thickBot="1" x14ac:dyDescent="0.3">
      <c r="A184" s="37" t="s">
        <v>273</v>
      </c>
      <c r="B184" s="12" t="s">
        <v>269</v>
      </c>
      <c r="C184" s="63">
        <v>148</v>
      </c>
      <c r="D184" s="13" t="s">
        <v>136</v>
      </c>
      <c r="E184" s="13" t="s">
        <v>138</v>
      </c>
      <c r="F184" s="12"/>
      <c r="G184" s="14">
        <f>G185</f>
        <v>596.9</v>
      </c>
      <c r="H184" s="14">
        <f t="shared" si="89"/>
        <v>0</v>
      </c>
      <c r="I184" s="14">
        <f t="shared" si="89"/>
        <v>0</v>
      </c>
      <c r="J184" s="14">
        <f t="shared" si="89"/>
        <v>0</v>
      </c>
      <c r="K184" s="14">
        <f t="shared" si="89"/>
        <v>0</v>
      </c>
      <c r="L184" s="14">
        <f t="shared" si="89"/>
        <v>0</v>
      </c>
      <c r="M184" s="14">
        <f t="shared" si="89"/>
        <v>0</v>
      </c>
    </row>
    <row r="185" spans="1:13" ht="51.75" thickBot="1" x14ac:dyDescent="0.3">
      <c r="A185" s="19" t="s">
        <v>9</v>
      </c>
      <c r="B185" s="12" t="s">
        <v>269</v>
      </c>
      <c r="C185" s="63">
        <v>148</v>
      </c>
      <c r="D185" s="13" t="s">
        <v>136</v>
      </c>
      <c r="E185" s="13" t="s">
        <v>138</v>
      </c>
      <c r="F185" s="12">
        <v>240</v>
      </c>
      <c r="G185" s="14">
        <v>596.9</v>
      </c>
      <c r="H185" s="14"/>
      <c r="I185" s="14"/>
      <c r="J185" s="14"/>
      <c r="K185" s="14"/>
      <c r="L185" s="14">
        <v>0</v>
      </c>
      <c r="M185" s="14">
        <v>0</v>
      </c>
    </row>
    <row r="186" spans="1:13" ht="77.25" thickBot="1" x14ac:dyDescent="0.3">
      <c r="A186" s="15" t="s">
        <v>263</v>
      </c>
      <c r="B186" s="5" t="s">
        <v>264</v>
      </c>
      <c r="C186" s="5"/>
      <c r="D186" s="11"/>
      <c r="E186" s="11"/>
      <c r="F186" s="5"/>
      <c r="G186" s="7">
        <f>G187+G191</f>
        <v>296.89999999999998</v>
      </c>
      <c r="H186" s="7">
        <f t="shared" ref="H186:M186" si="90">H187+H191</f>
        <v>0</v>
      </c>
      <c r="I186" s="7">
        <f t="shared" si="90"/>
        <v>34.299999999999997</v>
      </c>
      <c r="J186" s="7">
        <f t="shared" si="90"/>
        <v>0</v>
      </c>
      <c r="K186" s="7">
        <f t="shared" si="90"/>
        <v>0</v>
      </c>
      <c r="L186" s="7">
        <f t="shared" si="90"/>
        <v>362.3</v>
      </c>
      <c r="M186" s="7">
        <f t="shared" si="90"/>
        <v>272.8</v>
      </c>
    </row>
    <row r="187" spans="1:13" ht="77.25" thickBot="1" x14ac:dyDescent="0.3">
      <c r="A187" s="50" t="s">
        <v>73</v>
      </c>
      <c r="B187" s="51" t="s">
        <v>266</v>
      </c>
      <c r="C187" s="51">
        <v>148</v>
      </c>
      <c r="D187" s="52" t="s">
        <v>141</v>
      </c>
      <c r="E187" s="52" t="s">
        <v>139</v>
      </c>
      <c r="F187" s="51"/>
      <c r="G187" s="53">
        <f>G188</f>
        <v>261.3</v>
      </c>
      <c r="H187" s="53"/>
      <c r="I187" s="53"/>
      <c r="J187" s="53"/>
      <c r="K187" s="53"/>
      <c r="L187" s="53">
        <f>L188</f>
        <v>326.8</v>
      </c>
      <c r="M187" s="53">
        <f>M188</f>
        <v>237.3</v>
      </c>
    </row>
    <row r="188" spans="1:13" ht="15.75" thickBot="1" x14ac:dyDescent="0.3">
      <c r="A188" s="50" t="s">
        <v>74</v>
      </c>
      <c r="B188" s="51" t="s">
        <v>267</v>
      </c>
      <c r="C188" s="51">
        <v>148</v>
      </c>
      <c r="D188" s="52" t="s">
        <v>141</v>
      </c>
      <c r="E188" s="52" t="s">
        <v>139</v>
      </c>
      <c r="F188" s="51"/>
      <c r="G188" s="53">
        <f>G189+G190</f>
        <v>261.3</v>
      </c>
      <c r="H188" s="53"/>
      <c r="I188" s="53"/>
      <c r="J188" s="53"/>
      <c r="K188" s="53"/>
      <c r="L188" s="53">
        <f>L189+L190</f>
        <v>326.8</v>
      </c>
      <c r="M188" s="53">
        <f>M189+M190</f>
        <v>237.3</v>
      </c>
    </row>
    <row r="189" spans="1:13" ht="54" customHeight="1" thickBot="1" x14ac:dyDescent="0.3">
      <c r="A189" s="50" t="s">
        <v>9</v>
      </c>
      <c r="B189" s="51" t="s">
        <v>267</v>
      </c>
      <c r="C189" s="51">
        <v>148</v>
      </c>
      <c r="D189" s="52" t="s">
        <v>141</v>
      </c>
      <c r="E189" s="52" t="s">
        <v>139</v>
      </c>
      <c r="F189" s="51">
        <v>240</v>
      </c>
      <c r="G189" s="53">
        <v>228.3</v>
      </c>
      <c r="H189" s="53"/>
      <c r="I189" s="53"/>
      <c r="J189" s="53"/>
      <c r="K189" s="53"/>
      <c r="L189" s="53">
        <v>293.8</v>
      </c>
      <c r="M189" s="53">
        <v>204.3</v>
      </c>
    </row>
    <row r="190" spans="1:13" ht="30" customHeight="1" thickBot="1" x14ac:dyDescent="0.3">
      <c r="A190" s="50" t="s">
        <v>41</v>
      </c>
      <c r="B190" s="51" t="s">
        <v>267</v>
      </c>
      <c r="C190" s="51">
        <v>148</v>
      </c>
      <c r="D190" s="52" t="s">
        <v>141</v>
      </c>
      <c r="E190" s="52" t="s">
        <v>139</v>
      </c>
      <c r="F190" s="51">
        <v>610</v>
      </c>
      <c r="G190" s="53">
        <v>33</v>
      </c>
      <c r="H190" s="53"/>
      <c r="I190" s="53"/>
      <c r="J190" s="53"/>
      <c r="K190" s="53"/>
      <c r="L190" s="53">
        <v>33</v>
      </c>
      <c r="M190" s="53">
        <v>33</v>
      </c>
    </row>
    <row r="191" spans="1:13" ht="128.25" thickBot="1" x14ac:dyDescent="0.3">
      <c r="A191" s="19" t="s">
        <v>265</v>
      </c>
      <c r="B191" s="8" t="s">
        <v>467</v>
      </c>
      <c r="C191" s="12">
        <v>148</v>
      </c>
      <c r="D191" s="9" t="s">
        <v>137</v>
      </c>
      <c r="E191" s="9" t="s">
        <v>136</v>
      </c>
      <c r="F191" s="8"/>
      <c r="G191" s="10">
        <f>G192+G193</f>
        <v>35.599999999999994</v>
      </c>
      <c r="H191" s="22">
        <f t="shared" ref="H191:M191" si="91">H192+H193</f>
        <v>0</v>
      </c>
      <c r="I191" s="22">
        <f t="shared" si="91"/>
        <v>34.299999999999997</v>
      </c>
      <c r="J191" s="22">
        <f t="shared" si="91"/>
        <v>0</v>
      </c>
      <c r="K191" s="22">
        <f t="shared" si="91"/>
        <v>0</v>
      </c>
      <c r="L191" s="22">
        <f t="shared" si="91"/>
        <v>35.5</v>
      </c>
      <c r="M191" s="22">
        <f t="shared" si="91"/>
        <v>35.5</v>
      </c>
    </row>
    <row r="192" spans="1:13" ht="42" customHeight="1" thickBot="1" x14ac:dyDescent="0.3">
      <c r="A192" s="16" t="s">
        <v>60</v>
      </c>
      <c r="B192" s="8" t="s">
        <v>467</v>
      </c>
      <c r="C192" s="12">
        <v>148</v>
      </c>
      <c r="D192" s="9" t="s">
        <v>137</v>
      </c>
      <c r="E192" s="9" t="s">
        <v>136</v>
      </c>
      <c r="F192" s="8">
        <v>120</v>
      </c>
      <c r="G192" s="10">
        <v>9.1999999999999993</v>
      </c>
      <c r="H192" s="10"/>
      <c r="I192" s="10">
        <v>8.8000000000000007</v>
      </c>
      <c r="J192" s="10"/>
      <c r="K192" s="10"/>
      <c r="L192" s="10">
        <v>9.1</v>
      </c>
      <c r="M192" s="10">
        <v>9.1</v>
      </c>
    </row>
    <row r="193" spans="1:13" ht="51.75" thickBot="1" x14ac:dyDescent="0.3">
      <c r="A193" s="16" t="s">
        <v>9</v>
      </c>
      <c r="B193" s="8" t="s">
        <v>467</v>
      </c>
      <c r="C193" s="12">
        <v>148</v>
      </c>
      <c r="D193" s="9" t="s">
        <v>137</v>
      </c>
      <c r="E193" s="9" t="s">
        <v>136</v>
      </c>
      <c r="F193" s="8">
        <v>240</v>
      </c>
      <c r="G193" s="10">
        <v>26.4</v>
      </c>
      <c r="H193" s="10"/>
      <c r="I193" s="10">
        <v>25.5</v>
      </c>
      <c r="J193" s="10"/>
      <c r="K193" s="10"/>
      <c r="L193" s="10">
        <v>26.4</v>
      </c>
      <c r="M193" s="10">
        <v>26.4</v>
      </c>
    </row>
    <row r="194" spans="1:13" ht="64.5" thickBot="1" x14ac:dyDescent="0.3">
      <c r="A194" s="15" t="s">
        <v>272</v>
      </c>
      <c r="B194" s="5" t="s">
        <v>271</v>
      </c>
      <c r="C194" s="5"/>
      <c r="D194" s="11"/>
      <c r="E194" s="11"/>
      <c r="F194" s="5"/>
      <c r="G194" s="7">
        <f>G195+G209</f>
        <v>9795.4000000000015</v>
      </c>
      <c r="H194" s="7">
        <f t="shared" ref="H194:M194" si="92">H195+H209</f>
        <v>0</v>
      </c>
      <c r="I194" s="7">
        <f t="shared" si="92"/>
        <v>4556.7999999999993</v>
      </c>
      <c r="J194" s="7">
        <f t="shared" si="92"/>
        <v>0</v>
      </c>
      <c r="K194" s="7">
        <f t="shared" si="92"/>
        <v>0</v>
      </c>
      <c r="L194" s="7">
        <f t="shared" si="92"/>
        <v>9586.9</v>
      </c>
      <c r="M194" s="7">
        <f t="shared" si="92"/>
        <v>9895.4</v>
      </c>
    </row>
    <row r="195" spans="1:13" s="35" customFormat="1" ht="34.15" customHeight="1" thickBot="1" x14ac:dyDescent="0.3">
      <c r="A195" s="45" t="s">
        <v>284</v>
      </c>
      <c r="B195" s="32" t="s">
        <v>283</v>
      </c>
      <c r="C195" s="32">
        <v>148</v>
      </c>
      <c r="D195" s="33">
        <v>11</v>
      </c>
      <c r="E195" s="33" t="s">
        <v>137</v>
      </c>
      <c r="F195" s="32"/>
      <c r="G195" s="34">
        <f>G196+G199+G202+G205</f>
        <v>178.7</v>
      </c>
      <c r="H195" s="34">
        <f t="shared" ref="H195:M195" si="93">H196+H199+H202+H205</f>
        <v>0</v>
      </c>
      <c r="I195" s="34">
        <f t="shared" si="93"/>
        <v>181.89999999999998</v>
      </c>
      <c r="J195" s="34">
        <f t="shared" si="93"/>
        <v>0</v>
      </c>
      <c r="K195" s="34">
        <f t="shared" si="93"/>
        <v>0</v>
      </c>
      <c r="L195" s="34">
        <f t="shared" si="93"/>
        <v>181.89999999999998</v>
      </c>
      <c r="M195" s="34">
        <f t="shared" si="93"/>
        <v>182.89999999999998</v>
      </c>
    </row>
    <row r="196" spans="1:13" ht="51.75" thickBot="1" x14ac:dyDescent="0.3">
      <c r="A196" s="16" t="s">
        <v>75</v>
      </c>
      <c r="B196" s="21" t="s">
        <v>274</v>
      </c>
      <c r="C196" s="32">
        <v>148</v>
      </c>
      <c r="D196" s="9">
        <v>11</v>
      </c>
      <c r="E196" s="9" t="s">
        <v>137</v>
      </c>
      <c r="F196" s="8"/>
      <c r="G196" s="10">
        <f>G197</f>
        <v>2</v>
      </c>
      <c r="H196" s="10">
        <f t="shared" ref="H196:M197" si="94">H197</f>
        <v>0</v>
      </c>
      <c r="I196" s="10">
        <f t="shared" si="94"/>
        <v>2</v>
      </c>
      <c r="J196" s="10">
        <f t="shared" si="94"/>
        <v>0</v>
      </c>
      <c r="K196" s="10">
        <f t="shared" si="94"/>
        <v>0</v>
      </c>
      <c r="L196" s="10">
        <f t="shared" si="94"/>
        <v>2</v>
      </c>
      <c r="M196" s="10">
        <f t="shared" si="94"/>
        <v>2</v>
      </c>
    </row>
    <row r="197" spans="1:13" ht="26.25" thickBot="1" x14ac:dyDescent="0.3">
      <c r="A197" s="16" t="s">
        <v>76</v>
      </c>
      <c r="B197" s="21" t="s">
        <v>275</v>
      </c>
      <c r="C197" s="32">
        <v>148</v>
      </c>
      <c r="D197" s="9">
        <v>11</v>
      </c>
      <c r="E197" s="9" t="s">
        <v>137</v>
      </c>
      <c r="F197" s="8"/>
      <c r="G197" s="10">
        <f>G198</f>
        <v>2</v>
      </c>
      <c r="H197" s="10">
        <f t="shared" si="94"/>
        <v>0</v>
      </c>
      <c r="I197" s="10">
        <f t="shared" si="94"/>
        <v>2</v>
      </c>
      <c r="J197" s="10">
        <f t="shared" si="94"/>
        <v>0</v>
      </c>
      <c r="K197" s="10">
        <f t="shared" si="94"/>
        <v>0</v>
      </c>
      <c r="L197" s="10">
        <f t="shared" si="94"/>
        <v>2</v>
      </c>
      <c r="M197" s="10">
        <f t="shared" si="94"/>
        <v>2</v>
      </c>
    </row>
    <row r="198" spans="1:13" ht="39" thickBot="1" x14ac:dyDescent="0.3">
      <c r="A198" s="16" t="s">
        <v>77</v>
      </c>
      <c r="B198" s="21" t="s">
        <v>276</v>
      </c>
      <c r="C198" s="32">
        <v>148</v>
      </c>
      <c r="D198" s="9">
        <v>11</v>
      </c>
      <c r="E198" s="9" t="s">
        <v>137</v>
      </c>
      <c r="F198" s="8">
        <v>240</v>
      </c>
      <c r="G198" s="10">
        <v>2</v>
      </c>
      <c r="H198" s="10"/>
      <c r="I198" s="10">
        <v>2</v>
      </c>
      <c r="J198" s="10"/>
      <c r="K198" s="10"/>
      <c r="L198" s="10">
        <v>2</v>
      </c>
      <c r="M198" s="10">
        <v>2</v>
      </c>
    </row>
    <row r="199" spans="1:13" ht="77.25" thickBot="1" x14ac:dyDescent="0.3">
      <c r="A199" s="16" t="s">
        <v>78</v>
      </c>
      <c r="B199" s="21" t="s">
        <v>277</v>
      </c>
      <c r="C199" s="32">
        <v>148</v>
      </c>
      <c r="D199" s="9">
        <v>11</v>
      </c>
      <c r="E199" s="9" t="s">
        <v>137</v>
      </c>
      <c r="F199" s="8"/>
      <c r="G199" s="10">
        <f>G200</f>
        <v>8</v>
      </c>
      <c r="H199" s="10">
        <f t="shared" ref="H199:M200" si="95">H200</f>
        <v>0</v>
      </c>
      <c r="I199" s="10">
        <f t="shared" si="95"/>
        <v>8</v>
      </c>
      <c r="J199" s="10">
        <f t="shared" si="95"/>
        <v>0</v>
      </c>
      <c r="K199" s="10">
        <f t="shared" si="95"/>
        <v>0</v>
      </c>
      <c r="L199" s="10">
        <f t="shared" si="95"/>
        <v>8</v>
      </c>
      <c r="M199" s="10">
        <f t="shared" si="95"/>
        <v>8</v>
      </c>
    </row>
    <row r="200" spans="1:13" ht="26.25" thickBot="1" x14ac:dyDescent="0.3">
      <c r="A200" s="16" t="s">
        <v>76</v>
      </c>
      <c r="B200" s="21" t="s">
        <v>278</v>
      </c>
      <c r="C200" s="32">
        <v>148</v>
      </c>
      <c r="D200" s="9">
        <v>11</v>
      </c>
      <c r="E200" s="9" t="s">
        <v>137</v>
      </c>
      <c r="F200" s="8"/>
      <c r="G200" s="10">
        <f>G201</f>
        <v>8</v>
      </c>
      <c r="H200" s="10">
        <f t="shared" si="95"/>
        <v>0</v>
      </c>
      <c r="I200" s="10">
        <f t="shared" si="95"/>
        <v>8</v>
      </c>
      <c r="J200" s="10">
        <f t="shared" si="95"/>
        <v>0</v>
      </c>
      <c r="K200" s="10">
        <f t="shared" si="95"/>
        <v>0</v>
      </c>
      <c r="L200" s="10">
        <f t="shared" si="95"/>
        <v>8</v>
      </c>
      <c r="M200" s="10">
        <f t="shared" si="95"/>
        <v>8</v>
      </c>
    </row>
    <row r="201" spans="1:13" ht="39" thickBot="1" x14ac:dyDescent="0.3">
      <c r="A201" s="16" t="s">
        <v>77</v>
      </c>
      <c r="B201" s="21" t="s">
        <v>278</v>
      </c>
      <c r="C201" s="32">
        <v>148</v>
      </c>
      <c r="D201" s="9">
        <v>11</v>
      </c>
      <c r="E201" s="9" t="s">
        <v>137</v>
      </c>
      <c r="F201" s="8">
        <v>240</v>
      </c>
      <c r="G201" s="10">
        <v>8</v>
      </c>
      <c r="H201" s="10"/>
      <c r="I201" s="10">
        <v>8</v>
      </c>
      <c r="J201" s="10"/>
      <c r="K201" s="10"/>
      <c r="L201" s="10">
        <v>8</v>
      </c>
      <c r="M201" s="10">
        <v>8</v>
      </c>
    </row>
    <row r="202" spans="1:13" ht="51.75" thickBot="1" x14ac:dyDescent="0.3">
      <c r="A202" s="16" t="s">
        <v>79</v>
      </c>
      <c r="B202" s="21" t="s">
        <v>279</v>
      </c>
      <c r="C202" s="32">
        <v>148</v>
      </c>
      <c r="D202" s="9">
        <v>11</v>
      </c>
      <c r="E202" s="9" t="s">
        <v>137</v>
      </c>
      <c r="F202" s="8"/>
      <c r="G202" s="10">
        <f>G203</f>
        <v>20</v>
      </c>
      <c r="H202" s="10">
        <f t="shared" ref="H202:M203" si="96">H203</f>
        <v>0</v>
      </c>
      <c r="I202" s="10">
        <f t="shared" si="96"/>
        <v>20</v>
      </c>
      <c r="J202" s="10">
        <f t="shared" si="96"/>
        <v>0</v>
      </c>
      <c r="K202" s="10">
        <f t="shared" si="96"/>
        <v>0</v>
      </c>
      <c r="L202" s="10">
        <f t="shared" si="96"/>
        <v>20</v>
      </c>
      <c r="M202" s="10">
        <f t="shared" si="96"/>
        <v>20</v>
      </c>
    </row>
    <row r="203" spans="1:13" ht="26.25" thickBot="1" x14ac:dyDescent="0.3">
      <c r="A203" s="16" t="s">
        <v>76</v>
      </c>
      <c r="B203" s="21" t="s">
        <v>280</v>
      </c>
      <c r="C203" s="32">
        <v>148</v>
      </c>
      <c r="D203" s="9">
        <v>11</v>
      </c>
      <c r="E203" s="9" t="s">
        <v>137</v>
      </c>
      <c r="F203" s="8"/>
      <c r="G203" s="10">
        <f>G204</f>
        <v>20</v>
      </c>
      <c r="H203" s="10">
        <f t="shared" si="96"/>
        <v>0</v>
      </c>
      <c r="I203" s="10">
        <f t="shared" si="96"/>
        <v>20</v>
      </c>
      <c r="J203" s="10">
        <f t="shared" si="96"/>
        <v>0</v>
      </c>
      <c r="K203" s="10">
        <f t="shared" si="96"/>
        <v>0</v>
      </c>
      <c r="L203" s="10">
        <f t="shared" si="96"/>
        <v>20</v>
      </c>
      <c r="M203" s="10">
        <f t="shared" si="96"/>
        <v>20</v>
      </c>
    </row>
    <row r="204" spans="1:13" ht="39" thickBot="1" x14ac:dyDescent="0.3">
      <c r="A204" s="16" t="s">
        <v>77</v>
      </c>
      <c r="B204" s="21" t="s">
        <v>280</v>
      </c>
      <c r="C204" s="32">
        <v>148</v>
      </c>
      <c r="D204" s="9">
        <v>11</v>
      </c>
      <c r="E204" s="9" t="s">
        <v>137</v>
      </c>
      <c r="F204" s="8">
        <v>240</v>
      </c>
      <c r="G204" s="10">
        <v>20</v>
      </c>
      <c r="H204" s="10"/>
      <c r="I204" s="10">
        <v>20</v>
      </c>
      <c r="J204" s="10"/>
      <c r="K204" s="10"/>
      <c r="L204" s="10">
        <v>20</v>
      </c>
      <c r="M204" s="10">
        <v>20</v>
      </c>
    </row>
    <row r="205" spans="1:13" ht="51.75" thickBot="1" x14ac:dyDescent="0.3">
      <c r="A205" s="16" t="s">
        <v>468</v>
      </c>
      <c r="B205" s="21" t="s">
        <v>281</v>
      </c>
      <c r="C205" s="32">
        <v>148</v>
      </c>
      <c r="D205" s="9">
        <v>11</v>
      </c>
      <c r="E205" s="9" t="s">
        <v>137</v>
      </c>
      <c r="F205" s="8"/>
      <c r="G205" s="10">
        <f>G206</f>
        <v>148.69999999999999</v>
      </c>
      <c r="H205" s="10">
        <f t="shared" ref="H205:M205" si="97">H206</f>
        <v>0</v>
      </c>
      <c r="I205" s="10">
        <f t="shared" si="97"/>
        <v>151.89999999999998</v>
      </c>
      <c r="J205" s="10">
        <f t="shared" si="97"/>
        <v>0</v>
      </c>
      <c r="K205" s="10">
        <f t="shared" si="97"/>
        <v>0</v>
      </c>
      <c r="L205" s="10">
        <f t="shared" si="97"/>
        <v>151.89999999999998</v>
      </c>
      <c r="M205" s="10">
        <f t="shared" si="97"/>
        <v>152.89999999999998</v>
      </c>
    </row>
    <row r="206" spans="1:13" ht="30.75" customHeight="1" thickBot="1" x14ac:dyDescent="0.3">
      <c r="A206" s="16" t="s">
        <v>76</v>
      </c>
      <c r="B206" s="21" t="s">
        <v>282</v>
      </c>
      <c r="C206" s="32">
        <v>148</v>
      </c>
      <c r="D206" s="9">
        <v>11</v>
      </c>
      <c r="E206" s="9" t="s">
        <v>137</v>
      </c>
      <c r="F206" s="8"/>
      <c r="G206" s="10">
        <f>G207+G208</f>
        <v>148.69999999999999</v>
      </c>
      <c r="H206" s="10">
        <f t="shared" ref="H206:M206" si="98">H207+H208</f>
        <v>0</v>
      </c>
      <c r="I206" s="10">
        <f t="shared" si="98"/>
        <v>151.89999999999998</v>
      </c>
      <c r="J206" s="10">
        <f t="shared" si="98"/>
        <v>0</v>
      </c>
      <c r="K206" s="10">
        <f t="shared" si="98"/>
        <v>0</v>
      </c>
      <c r="L206" s="10">
        <f t="shared" si="98"/>
        <v>151.89999999999998</v>
      </c>
      <c r="M206" s="10">
        <f t="shared" si="98"/>
        <v>152.89999999999998</v>
      </c>
    </row>
    <row r="207" spans="1:13" ht="39" thickBot="1" x14ac:dyDescent="0.3">
      <c r="A207" s="16" t="s">
        <v>77</v>
      </c>
      <c r="B207" s="21" t="s">
        <v>282</v>
      </c>
      <c r="C207" s="32">
        <v>148</v>
      </c>
      <c r="D207" s="9">
        <v>11</v>
      </c>
      <c r="E207" s="9" t="s">
        <v>137</v>
      </c>
      <c r="F207" s="8">
        <v>240</v>
      </c>
      <c r="G207" s="10">
        <v>102.4</v>
      </c>
      <c r="H207" s="10"/>
      <c r="I207" s="10">
        <v>105.6</v>
      </c>
      <c r="J207" s="10"/>
      <c r="K207" s="10"/>
      <c r="L207" s="10">
        <v>105.6</v>
      </c>
      <c r="M207" s="10">
        <v>106.6</v>
      </c>
    </row>
    <row r="208" spans="1:13" ht="26.25" thickBot="1" x14ac:dyDescent="0.3">
      <c r="A208" s="16" t="s">
        <v>31</v>
      </c>
      <c r="B208" s="21" t="s">
        <v>282</v>
      </c>
      <c r="C208" s="32">
        <v>148</v>
      </c>
      <c r="D208" s="9">
        <v>11</v>
      </c>
      <c r="E208" s="9" t="s">
        <v>137</v>
      </c>
      <c r="F208" s="8">
        <v>610</v>
      </c>
      <c r="G208" s="10">
        <v>46.3</v>
      </c>
      <c r="H208" s="10"/>
      <c r="I208" s="10">
        <v>46.3</v>
      </c>
      <c r="J208" s="10"/>
      <c r="K208" s="10"/>
      <c r="L208" s="10">
        <v>46.3</v>
      </c>
      <c r="M208" s="10">
        <v>46.3</v>
      </c>
    </row>
    <row r="209" spans="1:13" ht="39" thickBot="1" x14ac:dyDescent="0.3">
      <c r="A209" s="16" t="s">
        <v>469</v>
      </c>
      <c r="B209" s="21" t="s">
        <v>287</v>
      </c>
      <c r="C209" s="32">
        <v>148</v>
      </c>
      <c r="D209" s="9">
        <v>11</v>
      </c>
      <c r="E209" s="9" t="s">
        <v>142</v>
      </c>
      <c r="F209" s="8"/>
      <c r="G209" s="10">
        <f>G210+G215</f>
        <v>9616.7000000000007</v>
      </c>
      <c r="H209" s="22">
        <f t="shared" ref="H209:M209" si="99">H210+H215</f>
        <v>0</v>
      </c>
      <c r="I209" s="22">
        <f t="shared" si="99"/>
        <v>4374.8999999999996</v>
      </c>
      <c r="J209" s="22">
        <f t="shared" si="99"/>
        <v>0</v>
      </c>
      <c r="K209" s="22">
        <f t="shared" si="99"/>
        <v>0</v>
      </c>
      <c r="L209" s="22">
        <f t="shared" si="99"/>
        <v>9405</v>
      </c>
      <c r="M209" s="22">
        <f t="shared" si="99"/>
        <v>9712.5</v>
      </c>
    </row>
    <row r="210" spans="1:13" ht="51.75" thickBot="1" x14ac:dyDescent="0.3">
      <c r="A210" s="16" t="s">
        <v>285</v>
      </c>
      <c r="B210" s="21" t="s">
        <v>288</v>
      </c>
      <c r="C210" s="32">
        <v>148</v>
      </c>
      <c r="D210" s="9">
        <v>11</v>
      </c>
      <c r="E210" s="9" t="s">
        <v>142</v>
      </c>
      <c r="F210" s="8"/>
      <c r="G210" s="10">
        <f>G211+G213</f>
        <v>8950</v>
      </c>
      <c r="H210" s="22">
        <f t="shared" ref="H210:M210" si="100">H211+H213</f>
        <v>0</v>
      </c>
      <c r="I210" s="22">
        <f t="shared" si="100"/>
        <v>4374.8999999999996</v>
      </c>
      <c r="J210" s="22">
        <f t="shared" si="100"/>
        <v>0</v>
      </c>
      <c r="K210" s="22">
        <f t="shared" si="100"/>
        <v>0</v>
      </c>
      <c r="L210" s="22">
        <f t="shared" si="100"/>
        <v>8738.2999999999993</v>
      </c>
      <c r="M210" s="22">
        <f t="shared" si="100"/>
        <v>9045.7999999999993</v>
      </c>
    </row>
    <row r="211" spans="1:13" ht="51.75" thickBot="1" x14ac:dyDescent="0.3">
      <c r="A211" s="16" t="s">
        <v>80</v>
      </c>
      <c r="B211" s="21" t="s">
        <v>289</v>
      </c>
      <c r="C211" s="32">
        <v>148</v>
      </c>
      <c r="D211" s="9">
        <v>11</v>
      </c>
      <c r="E211" s="9" t="s">
        <v>142</v>
      </c>
      <c r="F211" s="8"/>
      <c r="G211" s="10">
        <f>G212</f>
        <v>5737.9</v>
      </c>
      <c r="H211" s="22">
        <f t="shared" ref="H211:M211" si="101">H212</f>
        <v>0</v>
      </c>
      <c r="I211" s="22">
        <f t="shared" si="101"/>
        <v>3131.1</v>
      </c>
      <c r="J211" s="22">
        <f t="shared" si="101"/>
        <v>0</v>
      </c>
      <c r="K211" s="22">
        <f t="shared" si="101"/>
        <v>0</v>
      </c>
      <c r="L211" s="22">
        <f t="shared" si="101"/>
        <v>5413.8</v>
      </c>
      <c r="M211" s="22">
        <f t="shared" si="101"/>
        <v>5606.9</v>
      </c>
    </row>
    <row r="212" spans="1:13" ht="26.25" thickBot="1" x14ac:dyDescent="0.3">
      <c r="A212" s="16" t="s">
        <v>31</v>
      </c>
      <c r="B212" s="21" t="s">
        <v>289</v>
      </c>
      <c r="C212" s="32">
        <v>148</v>
      </c>
      <c r="D212" s="9">
        <v>11</v>
      </c>
      <c r="E212" s="9" t="s">
        <v>142</v>
      </c>
      <c r="F212" s="8">
        <v>610</v>
      </c>
      <c r="G212" s="10">
        <v>5737.9</v>
      </c>
      <c r="H212" s="10"/>
      <c r="I212" s="10">
        <v>3131.1</v>
      </c>
      <c r="J212" s="10"/>
      <c r="K212" s="10"/>
      <c r="L212" s="10">
        <v>5413.8</v>
      </c>
      <c r="M212" s="10">
        <v>5606.9</v>
      </c>
    </row>
    <row r="213" spans="1:13" ht="64.5" thickBot="1" x14ac:dyDescent="0.3">
      <c r="A213" s="16" t="s">
        <v>33</v>
      </c>
      <c r="B213" s="21" t="s">
        <v>290</v>
      </c>
      <c r="C213" s="32">
        <v>148</v>
      </c>
      <c r="D213" s="9">
        <v>11</v>
      </c>
      <c r="E213" s="9" t="s">
        <v>142</v>
      </c>
      <c r="F213" s="8"/>
      <c r="G213" s="10">
        <f>G214</f>
        <v>3212.1</v>
      </c>
      <c r="H213" s="22">
        <f t="shared" ref="H213:M213" si="102">H214</f>
        <v>0</v>
      </c>
      <c r="I213" s="22">
        <f t="shared" si="102"/>
        <v>1243.8</v>
      </c>
      <c r="J213" s="22">
        <f t="shared" si="102"/>
        <v>0</v>
      </c>
      <c r="K213" s="22">
        <f t="shared" si="102"/>
        <v>0</v>
      </c>
      <c r="L213" s="22">
        <f t="shared" si="102"/>
        <v>3324.5</v>
      </c>
      <c r="M213" s="22">
        <f t="shared" si="102"/>
        <v>3438.9</v>
      </c>
    </row>
    <row r="214" spans="1:13" ht="26.25" thickBot="1" x14ac:dyDescent="0.3">
      <c r="A214" s="16" t="s">
        <v>34</v>
      </c>
      <c r="B214" s="21" t="s">
        <v>290</v>
      </c>
      <c r="C214" s="32">
        <v>148</v>
      </c>
      <c r="D214" s="9">
        <v>11</v>
      </c>
      <c r="E214" s="9" t="s">
        <v>142</v>
      </c>
      <c r="F214" s="8">
        <v>610</v>
      </c>
      <c r="G214" s="10">
        <v>3212.1</v>
      </c>
      <c r="H214" s="10"/>
      <c r="I214" s="10">
        <v>1243.8</v>
      </c>
      <c r="J214" s="10"/>
      <c r="K214" s="10"/>
      <c r="L214" s="10">
        <v>3324.5</v>
      </c>
      <c r="M214" s="10">
        <v>3438.9</v>
      </c>
    </row>
    <row r="215" spans="1:13" ht="39" thickBot="1" x14ac:dyDescent="0.3">
      <c r="A215" s="16" t="s">
        <v>81</v>
      </c>
      <c r="B215" s="8" t="s">
        <v>470</v>
      </c>
      <c r="C215" s="32">
        <v>148</v>
      </c>
      <c r="D215" s="9">
        <v>11</v>
      </c>
      <c r="E215" s="9" t="s">
        <v>142</v>
      </c>
      <c r="F215" s="8"/>
      <c r="G215" s="10">
        <f>G216</f>
        <v>666.7</v>
      </c>
      <c r="H215" s="10">
        <f t="shared" ref="H215:M215" si="103">H216</f>
        <v>0</v>
      </c>
      <c r="I215" s="10">
        <f t="shared" si="103"/>
        <v>0</v>
      </c>
      <c r="J215" s="10">
        <f t="shared" si="103"/>
        <v>0</v>
      </c>
      <c r="K215" s="10">
        <f t="shared" si="103"/>
        <v>0</v>
      </c>
      <c r="L215" s="10">
        <f t="shared" si="103"/>
        <v>666.7</v>
      </c>
      <c r="M215" s="10">
        <f t="shared" si="103"/>
        <v>666.7</v>
      </c>
    </row>
    <row r="216" spans="1:13" ht="77.25" thickBot="1" x14ac:dyDescent="0.3">
      <c r="A216" s="16" t="s">
        <v>286</v>
      </c>
      <c r="B216" s="8" t="s">
        <v>471</v>
      </c>
      <c r="C216" s="32">
        <v>148</v>
      </c>
      <c r="D216" s="9">
        <v>11</v>
      </c>
      <c r="E216" s="9" t="s">
        <v>142</v>
      </c>
      <c r="F216" s="8"/>
      <c r="G216" s="10">
        <f>G217</f>
        <v>666.7</v>
      </c>
      <c r="H216" s="10">
        <f t="shared" ref="H216:M216" si="104">H217</f>
        <v>0</v>
      </c>
      <c r="I216" s="10">
        <f t="shared" si="104"/>
        <v>0</v>
      </c>
      <c r="J216" s="10">
        <f t="shared" si="104"/>
        <v>0</v>
      </c>
      <c r="K216" s="10">
        <f t="shared" si="104"/>
        <v>0</v>
      </c>
      <c r="L216" s="10">
        <f t="shared" si="104"/>
        <v>666.7</v>
      </c>
      <c r="M216" s="10">
        <f t="shared" si="104"/>
        <v>666.7</v>
      </c>
    </row>
    <row r="217" spans="1:13" ht="26.25" thickBot="1" x14ac:dyDescent="0.3">
      <c r="A217" s="16" t="s">
        <v>31</v>
      </c>
      <c r="B217" s="8" t="s">
        <v>471</v>
      </c>
      <c r="C217" s="32">
        <v>148</v>
      </c>
      <c r="D217" s="9">
        <v>11</v>
      </c>
      <c r="E217" s="9" t="s">
        <v>142</v>
      </c>
      <c r="F217" s="8">
        <v>610</v>
      </c>
      <c r="G217" s="10">
        <v>666.7</v>
      </c>
      <c r="H217" s="10"/>
      <c r="I217" s="10">
        <v>0</v>
      </c>
      <c r="J217" s="10"/>
      <c r="K217" s="10"/>
      <c r="L217" s="10">
        <v>666.7</v>
      </c>
      <c r="M217" s="10">
        <v>666.7</v>
      </c>
    </row>
    <row r="218" spans="1:13" ht="64.5" thickBot="1" x14ac:dyDescent="0.3">
      <c r="A218" s="31" t="s">
        <v>291</v>
      </c>
      <c r="B218" s="5" t="s">
        <v>294</v>
      </c>
      <c r="C218" s="36"/>
      <c r="D218" s="11"/>
      <c r="E218" s="11"/>
      <c r="F218" s="5"/>
      <c r="G218" s="7">
        <f>G219+G222+G225</f>
        <v>346.1</v>
      </c>
      <c r="H218" s="7">
        <f t="shared" ref="H218:M218" si="105">H219+H222+H225</f>
        <v>0</v>
      </c>
      <c r="I218" s="7">
        <f t="shared" si="105"/>
        <v>303.3</v>
      </c>
      <c r="J218" s="7">
        <f t="shared" si="105"/>
        <v>0</v>
      </c>
      <c r="K218" s="7">
        <f t="shared" si="105"/>
        <v>0</v>
      </c>
      <c r="L218" s="7">
        <f t="shared" si="105"/>
        <v>0</v>
      </c>
      <c r="M218" s="7">
        <f t="shared" si="105"/>
        <v>888.5</v>
      </c>
    </row>
    <row r="219" spans="1:13" ht="39" thickBot="1" x14ac:dyDescent="0.3">
      <c r="A219" s="19" t="s">
        <v>292</v>
      </c>
      <c r="B219" s="21" t="s">
        <v>295</v>
      </c>
      <c r="C219" s="32">
        <v>148</v>
      </c>
      <c r="D219" s="9" t="s">
        <v>138</v>
      </c>
      <c r="E219" s="9" t="s">
        <v>142</v>
      </c>
      <c r="F219" s="8"/>
      <c r="G219" s="10">
        <f>G220</f>
        <v>0</v>
      </c>
      <c r="H219" s="10">
        <f t="shared" ref="H219:M220" si="106">H220</f>
        <v>0</v>
      </c>
      <c r="I219" s="10">
        <f t="shared" si="106"/>
        <v>100</v>
      </c>
      <c r="J219" s="10">
        <f t="shared" si="106"/>
        <v>0</v>
      </c>
      <c r="K219" s="10">
        <f t="shared" si="106"/>
        <v>0</v>
      </c>
      <c r="L219" s="10">
        <f t="shared" si="106"/>
        <v>0</v>
      </c>
      <c r="M219" s="10">
        <f t="shared" si="106"/>
        <v>800</v>
      </c>
    </row>
    <row r="220" spans="1:13" ht="31.15" customHeight="1" thickBot="1" x14ac:dyDescent="0.3">
      <c r="A220" s="19" t="s">
        <v>293</v>
      </c>
      <c r="B220" s="21" t="s">
        <v>296</v>
      </c>
      <c r="C220" s="32">
        <v>148</v>
      </c>
      <c r="D220" s="9" t="s">
        <v>138</v>
      </c>
      <c r="E220" s="9" t="s">
        <v>142</v>
      </c>
      <c r="F220" s="8"/>
      <c r="G220" s="10">
        <f>G221</f>
        <v>0</v>
      </c>
      <c r="H220" s="10">
        <f t="shared" si="106"/>
        <v>0</v>
      </c>
      <c r="I220" s="10">
        <f t="shared" si="106"/>
        <v>100</v>
      </c>
      <c r="J220" s="10">
        <f t="shared" si="106"/>
        <v>0</v>
      </c>
      <c r="K220" s="10">
        <f t="shared" si="106"/>
        <v>0</v>
      </c>
      <c r="L220" s="10">
        <f t="shared" si="106"/>
        <v>0</v>
      </c>
      <c r="M220" s="10">
        <f t="shared" si="106"/>
        <v>800</v>
      </c>
    </row>
    <row r="221" spans="1:13" ht="51.75" thickBot="1" x14ac:dyDescent="0.3">
      <c r="A221" s="19" t="s">
        <v>9</v>
      </c>
      <c r="B221" s="21" t="s">
        <v>296</v>
      </c>
      <c r="C221" s="32">
        <v>148</v>
      </c>
      <c r="D221" s="9" t="s">
        <v>138</v>
      </c>
      <c r="E221" s="9" t="s">
        <v>142</v>
      </c>
      <c r="F221" s="8">
        <v>240</v>
      </c>
      <c r="G221" s="10">
        <v>0</v>
      </c>
      <c r="H221" s="10"/>
      <c r="I221" s="10">
        <v>100</v>
      </c>
      <c r="J221" s="10"/>
      <c r="K221" s="10"/>
      <c r="L221" s="10">
        <v>0</v>
      </c>
      <c r="M221" s="10">
        <v>800</v>
      </c>
    </row>
    <row r="222" spans="1:13" ht="71.45" customHeight="1" thickBot="1" x14ac:dyDescent="0.3">
      <c r="A222" s="19" t="s">
        <v>82</v>
      </c>
      <c r="B222" s="21" t="s">
        <v>297</v>
      </c>
      <c r="C222" s="32">
        <v>148</v>
      </c>
      <c r="D222" s="9" t="s">
        <v>138</v>
      </c>
      <c r="E222" s="9" t="s">
        <v>142</v>
      </c>
      <c r="F222" s="8"/>
      <c r="G222" s="10">
        <f>G223</f>
        <v>96.1</v>
      </c>
      <c r="H222" s="10">
        <f t="shared" ref="H222:M223" si="107">H223</f>
        <v>0</v>
      </c>
      <c r="I222" s="10">
        <f t="shared" si="107"/>
        <v>203.3</v>
      </c>
      <c r="J222" s="10">
        <f t="shared" si="107"/>
        <v>0</v>
      </c>
      <c r="K222" s="10">
        <f t="shared" si="107"/>
        <v>0</v>
      </c>
      <c r="L222" s="10">
        <f t="shared" si="107"/>
        <v>0</v>
      </c>
      <c r="M222" s="10">
        <f t="shared" si="107"/>
        <v>88.5</v>
      </c>
    </row>
    <row r="223" spans="1:13" ht="32.450000000000003" customHeight="1" thickBot="1" x14ac:dyDescent="0.3">
      <c r="A223" s="19" t="s">
        <v>83</v>
      </c>
      <c r="B223" s="21" t="s">
        <v>298</v>
      </c>
      <c r="C223" s="32">
        <v>148</v>
      </c>
      <c r="D223" s="9" t="s">
        <v>138</v>
      </c>
      <c r="E223" s="9" t="s">
        <v>142</v>
      </c>
      <c r="F223" s="8"/>
      <c r="G223" s="10">
        <f>G224</f>
        <v>96.1</v>
      </c>
      <c r="H223" s="10">
        <f t="shared" si="107"/>
        <v>0</v>
      </c>
      <c r="I223" s="10">
        <f t="shared" si="107"/>
        <v>203.3</v>
      </c>
      <c r="J223" s="10">
        <f t="shared" si="107"/>
        <v>0</v>
      </c>
      <c r="K223" s="10">
        <f t="shared" si="107"/>
        <v>0</v>
      </c>
      <c r="L223" s="10">
        <f t="shared" si="107"/>
        <v>0</v>
      </c>
      <c r="M223" s="10">
        <f t="shared" si="107"/>
        <v>88.5</v>
      </c>
    </row>
    <row r="224" spans="1:13" ht="51.75" thickBot="1" x14ac:dyDescent="0.3">
      <c r="A224" s="19" t="s">
        <v>9</v>
      </c>
      <c r="B224" s="21" t="s">
        <v>298</v>
      </c>
      <c r="C224" s="32">
        <v>148</v>
      </c>
      <c r="D224" s="64" t="s">
        <v>138</v>
      </c>
      <c r="E224" s="9" t="s">
        <v>142</v>
      </c>
      <c r="F224" s="8">
        <v>240</v>
      </c>
      <c r="G224" s="10">
        <v>96.1</v>
      </c>
      <c r="H224" s="10"/>
      <c r="I224" s="10">
        <v>203.3</v>
      </c>
      <c r="J224" s="10"/>
      <c r="K224" s="10"/>
      <c r="L224" s="10">
        <v>0</v>
      </c>
      <c r="M224" s="10">
        <v>88.5</v>
      </c>
    </row>
    <row r="225" spans="1:13" ht="51.75" thickBot="1" x14ac:dyDescent="0.3">
      <c r="A225" s="19" t="s">
        <v>525</v>
      </c>
      <c r="B225" s="64" t="s">
        <v>528</v>
      </c>
      <c r="C225" s="32">
        <v>148</v>
      </c>
      <c r="D225" s="64" t="s">
        <v>138</v>
      </c>
      <c r="E225" s="64" t="s">
        <v>142</v>
      </c>
      <c r="F225" s="63"/>
      <c r="G225" s="65">
        <f>G226</f>
        <v>250</v>
      </c>
      <c r="H225" s="65"/>
      <c r="I225" s="65"/>
      <c r="J225" s="65"/>
      <c r="K225" s="65"/>
      <c r="L225" s="65">
        <f>L226</f>
        <v>0</v>
      </c>
      <c r="M225" s="65">
        <f>M226</f>
        <v>0</v>
      </c>
    </row>
    <row r="226" spans="1:13" ht="51.75" thickBot="1" x14ac:dyDescent="0.3">
      <c r="A226" s="19" t="s">
        <v>526</v>
      </c>
      <c r="B226" s="64" t="s">
        <v>527</v>
      </c>
      <c r="C226" s="32">
        <v>148</v>
      </c>
      <c r="D226" s="64" t="s">
        <v>138</v>
      </c>
      <c r="E226" s="64" t="s">
        <v>142</v>
      </c>
      <c r="F226" s="63"/>
      <c r="G226" s="65">
        <f>G227</f>
        <v>250</v>
      </c>
      <c r="H226" s="65"/>
      <c r="I226" s="65"/>
      <c r="J226" s="65"/>
      <c r="K226" s="65"/>
      <c r="L226" s="65">
        <f>L227</f>
        <v>0</v>
      </c>
      <c r="M226" s="65">
        <f>M227</f>
        <v>0</v>
      </c>
    </row>
    <row r="227" spans="1:13" ht="51.75" thickBot="1" x14ac:dyDescent="0.3">
      <c r="A227" s="19" t="s">
        <v>9</v>
      </c>
      <c r="B227" s="64" t="s">
        <v>527</v>
      </c>
      <c r="C227" s="32">
        <v>148</v>
      </c>
      <c r="D227" s="64" t="s">
        <v>138</v>
      </c>
      <c r="E227" s="64" t="s">
        <v>142</v>
      </c>
      <c r="F227" s="63">
        <v>240</v>
      </c>
      <c r="G227" s="65">
        <v>250</v>
      </c>
      <c r="H227" s="65"/>
      <c r="I227" s="65"/>
      <c r="J227" s="65"/>
      <c r="K227" s="65"/>
      <c r="L227" s="65">
        <v>0</v>
      </c>
      <c r="M227" s="65">
        <v>0</v>
      </c>
    </row>
    <row r="228" spans="1:13" ht="95.45" customHeight="1" thickBot="1" x14ac:dyDescent="0.3">
      <c r="A228" s="15" t="s">
        <v>299</v>
      </c>
      <c r="B228" s="5" t="s">
        <v>316</v>
      </c>
      <c r="C228" s="36"/>
      <c r="D228" s="11"/>
      <c r="E228" s="11"/>
      <c r="F228" s="8"/>
      <c r="G228" s="7">
        <f t="shared" ref="G228:M228" si="108">G229+G251</f>
        <v>70656.099999999991</v>
      </c>
      <c r="H228" s="7">
        <f t="shared" si="108"/>
        <v>0</v>
      </c>
      <c r="I228" s="7">
        <f t="shared" si="108"/>
        <v>9691.5</v>
      </c>
      <c r="J228" s="7">
        <f t="shared" si="108"/>
        <v>1576.7</v>
      </c>
      <c r="K228" s="7">
        <f t="shared" si="108"/>
        <v>0</v>
      </c>
      <c r="L228" s="7">
        <f t="shared" si="108"/>
        <v>9362.2999999999993</v>
      </c>
      <c r="M228" s="7">
        <f t="shared" si="108"/>
        <v>9825.2999999999993</v>
      </c>
    </row>
    <row r="229" spans="1:13" ht="51.75" thickBot="1" x14ac:dyDescent="0.3">
      <c r="A229" s="19" t="s">
        <v>300</v>
      </c>
      <c r="B229" s="21" t="s">
        <v>303</v>
      </c>
      <c r="C229" s="32">
        <v>148</v>
      </c>
      <c r="D229" s="9" t="s">
        <v>136</v>
      </c>
      <c r="E229" s="9" t="s">
        <v>143</v>
      </c>
      <c r="F229" s="8"/>
      <c r="G229" s="34">
        <f>G230+G234+G239+G242+G245+G248</f>
        <v>69571.199999999997</v>
      </c>
      <c r="H229" s="34">
        <f t="shared" ref="H229:M229" si="109">H230+H234+H239+H242+H245+H248</f>
        <v>0</v>
      </c>
      <c r="I229" s="34">
        <f t="shared" si="109"/>
        <v>9691.5</v>
      </c>
      <c r="J229" s="34">
        <f t="shared" si="109"/>
        <v>0</v>
      </c>
      <c r="K229" s="34">
        <f t="shared" si="109"/>
        <v>0</v>
      </c>
      <c r="L229" s="34">
        <f t="shared" si="109"/>
        <v>8241</v>
      </c>
      <c r="M229" s="34">
        <f t="shared" si="109"/>
        <v>8704</v>
      </c>
    </row>
    <row r="230" spans="1:13" ht="64.5" thickBot="1" x14ac:dyDescent="0.3">
      <c r="A230" s="19" t="s">
        <v>301</v>
      </c>
      <c r="B230" s="21" t="s">
        <v>304</v>
      </c>
      <c r="C230" s="32">
        <v>148</v>
      </c>
      <c r="D230" s="9" t="s">
        <v>136</v>
      </c>
      <c r="E230" s="9" t="s">
        <v>143</v>
      </c>
      <c r="F230" s="8"/>
      <c r="G230" s="10">
        <f>G231</f>
        <v>7396.6</v>
      </c>
      <c r="H230" s="22">
        <f t="shared" ref="H230:M230" si="110">H231</f>
        <v>0</v>
      </c>
      <c r="I230" s="22">
        <f t="shared" si="110"/>
        <v>8597.2000000000007</v>
      </c>
      <c r="J230" s="22">
        <f t="shared" si="110"/>
        <v>0</v>
      </c>
      <c r="K230" s="22">
        <f t="shared" si="110"/>
        <v>0</v>
      </c>
      <c r="L230" s="22">
        <f t="shared" si="110"/>
        <v>7192.9</v>
      </c>
      <c r="M230" s="22">
        <f t="shared" si="110"/>
        <v>7555.9</v>
      </c>
    </row>
    <row r="231" spans="1:13" ht="51.75" thickBot="1" x14ac:dyDescent="0.3">
      <c r="A231" s="19" t="s">
        <v>84</v>
      </c>
      <c r="B231" s="21" t="s">
        <v>305</v>
      </c>
      <c r="C231" s="32">
        <v>148</v>
      </c>
      <c r="D231" s="9" t="s">
        <v>136</v>
      </c>
      <c r="E231" s="9" t="s">
        <v>143</v>
      </c>
      <c r="F231" s="8"/>
      <c r="G231" s="10">
        <f>G232+G233</f>
        <v>7396.6</v>
      </c>
      <c r="H231" s="22">
        <f t="shared" ref="H231:M231" si="111">H232+H233</f>
        <v>0</v>
      </c>
      <c r="I231" s="22">
        <f t="shared" si="111"/>
        <v>8597.2000000000007</v>
      </c>
      <c r="J231" s="22">
        <f t="shared" si="111"/>
        <v>0</v>
      </c>
      <c r="K231" s="22">
        <f t="shared" si="111"/>
        <v>0</v>
      </c>
      <c r="L231" s="22">
        <f t="shared" si="111"/>
        <v>7192.9</v>
      </c>
      <c r="M231" s="22">
        <f t="shared" si="111"/>
        <v>7555.9</v>
      </c>
    </row>
    <row r="232" spans="1:13" ht="51.75" thickBot="1" x14ac:dyDescent="0.3">
      <c r="A232" s="19" t="s">
        <v>17</v>
      </c>
      <c r="B232" s="21" t="s">
        <v>305</v>
      </c>
      <c r="C232" s="32">
        <v>148</v>
      </c>
      <c r="D232" s="9" t="s">
        <v>136</v>
      </c>
      <c r="E232" s="9" t="s">
        <v>143</v>
      </c>
      <c r="F232" s="8">
        <v>240</v>
      </c>
      <c r="G232" s="10">
        <v>6946.6</v>
      </c>
      <c r="H232" s="10"/>
      <c r="I232" s="10">
        <v>4298.6000000000004</v>
      </c>
      <c r="J232" s="10"/>
      <c r="K232" s="10"/>
      <c r="L232" s="10">
        <v>6942.9</v>
      </c>
      <c r="M232" s="10">
        <v>7305.9</v>
      </c>
    </row>
    <row r="233" spans="1:13" ht="51.75" thickBot="1" x14ac:dyDescent="0.3">
      <c r="A233" s="19" t="s">
        <v>17</v>
      </c>
      <c r="B233" s="21" t="s">
        <v>305</v>
      </c>
      <c r="C233" s="32">
        <v>153</v>
      </c>
      <c r="D233" s="21" t="s">
        <v>136</v>
      </c>
      <c r="E233" s="21" t="s">
        <v>143</v>
      </c>
      <c r="F233" s="20">
        <v>240</v>
      </c>
      <c r="G233" s="22">
        <v>450</v>
      </c>
      <c r="H233" s="22"/>
      <c r="I233" s="22">
        <v>4298.6000000000004</v>
      </c>
      <c r="J233" s="22"/>
      <c r="K233" s="22"/>
      <c r="L233" s="22">
        <v>250</v>
      </c>
      <c r="M233" s="22">
        <v>250</v>
      </c>
    </row>
    <row r="234" spans="1:13" ht="64.5" thickBot="1" x14ac:dyDescent="0.3">
      <c r="A234" s="19" t="s">
        <v>85</v>
      </c>
      <c r="B234" s="21" t="s">
        <v>306</v>
      </c>
      <c r="C234" s="32">
        <v>148</v>
      </c>
      <c r="D234" s="9" t="s">
        <v>136</v>
      </c>
      <c r="E234" s="9" t="s">
        <v>143</v>
      </c>
      <c r="F234" s="8"/>
      <c r="G234" s="10">
        <f>G235+G237</f>
        <v>61434.6</v>
      </c>
      <c r="H234" s="55">
        <f t="shared" ref="H234:M234" si="112">H235+H237</f>
        <v>0</v>
      </c>
      <c r="I234" s="55">
        <f t="shared" si="112"/>
        <v>354.3</v>
      </c>
      <c r="J234" s="55">
        <f t="shared" si="112"/>
        <v>0</v>
      </c>
      <c r="K234" s="55">
        <f t="shared" si="112"/>
        <v>0</v>
      </c>
      <c r="L234" s="55">
        <f t="shared" si="112"/>
        <v>308.10000000000002</v>
      </c>
      <c r="M234" s="55">
        <f t="shared" si="112"/>
        <v>308.10000000000002</v>
      </c>
    </row>
    <row r="235" spans="1:13" ht="51.75" thickBot="1" x14ac:dyDescent="0.3">
      <c r="A235" s="59" t="s">
        <v>486</v>
      </c>
      <c r="B235" s="57" t="s">
        <v>485</v>
      </c>
      <c r="C235" s="32">
        <v>148</v>
      </c>
      <c r="D235" s="57" t="s">
        <v>136</v>
      </c>
      <c r="E235" s="57" t="s">
        <v>143</v>
      </c>
      <c r="F235" s="56"/>
      <c r="G235" s="55">
        <f>G236</f>
        <v>61434.6</v>
      </c>
      <c r="H235" s="55">
        <f t="shared" ref="H235:M235" si="113">H236</f>
        <v>0</v>
      </c>
      <c r="I235" s="55">
        <f t="shared" si="113"/>
        <v>0</v>
      </c>
      <c r="J235" s="55">
        <f t="shared" si="113"/>
        <v>0</v>
      </c>
      <c r="K235" s="55">
        <f t="shared" si="113"/>
        <v>0</v>
      </c>
      <c r="L235" s="55">
        <f t="shared" si="113"/>
        <v>0</v>
      </c>
      <c r="M235" s="55">
        <f t="shared" si="113"/>
        <v>0</v>
      </c>
    </row>
    <row r="236" spans="1:13" ht="51.75" thickBot="1" x14ac:dyDescent="0.3">
      <c r="A236" s="60" t="s">
        <v>9</v>
      </c>
      <c r="B236" s="57" t="s">
        <v>485</v>
      </c>
      <c r="C236" s="32">
        <v>148</v>
      </c>
      <c r="D236" s="57" t="s">
        <v>136</v>
      </c>
      <c r="E236" s="57" t="s">
        <v>143</v>
      </c>
      <c r="F236" s="56">
        <v>240</v>
      </c>
      <c r="G236" s="55">
        <v>61434.6</v>
      </c>
      <c r="H236" s="55"/>
      <c r="I236" s="55"/>
      <c r="J236" s="55"/>
      <c r="K236" s="55"/>
      <c r="L236" s="55">
        <v>0</v>
      </c>
      <c r="M236" s="55">
        <v>0</v>
      </c>
    </row>
    <row r="237" spans="1:13" ht="102.75" thickBot="1" x14ac:dyDescent="0.3">
      <c r="A237" s="19" t="s">
        <v>86</v>
      </c>
      <c r="B237" s="21" t="s">
        <v>307</v>
      </c>
      <c r="C237" s="32">
        <v>148</v>
      </c>
      <c r="D237" s="9" t="s">
        <v>136</v>
      </c>
      <c r="E237" s="9" t="s">
        <v>143</v>
      </c>
      <c r="F237" s="8"/>
      <c r="G237" s="10">
        <f>G238</f>
        <v>0</v>
      </c>
      <c r="H237" s="10">
        <f t="shared" ref="H237:M237" si="114">H238</f>
        <v>0</v>
      </c>
      <c r="I237" s="10">
        <f t="shared" si="114"/>
        <v>354.3</v>
      </c>
      <c r="J237" s="10">
        <f t="shared" si="114"/>
        <v>0</v>
      </c>
      <c r="K237" s="10">
        <f t="shared" si="114"/>
        <v>0</v>
      </c>
      <c r="L237" s="10">
        <f t="shared" si="114"/>
        <v>308.10000000000002</v>
      </c>
      <c r="M237" s="10">
        <f t="shared" si="114"/>
        <v>308.10000000000002</v>
      </c>
    </row>
    <row r="238" spans="1:13" ht="51.75" thickBot="1" x14ac:dyDescent="0.3">
      <c r="A238" s="19" t="s">
        <v>9</v>
      </c>
      <c r="B238" s="21" t="s">
        <v>307</v>
      </c>
      <c r="C238" s="32">
        <v>148</v>
      </c>
      <c r="D238" s="9" t="s">
        <v>136</v>
      </c>
      <c r="E238" s="9" t="s">
        <v>143</v>
      </c>
      <c r="F238" s="8">
        <v>240</v>
      </c>
      <c r="G238" s="10">
        <v>0</v>
      </c>
      <c r="H238" s="10"/>
      <c r="I238" s="10">
        <v>354.3</v>
      </c>
      <c r="J238" s="10"/>
      <c r="K238" s="10"/>
      <c r="L238" s="10">
        <v>308.10000000000002</v>
      </c>
      <c r="M238" s="10">
        <v>308.10000000000002</v>
      </c>
    </row>
    <row r="239" spans="1:13" ht="39" thickBot="1" x14ac:dyDescent="0.3">
      <c r="A239" s="19" t="s">
        <v>87</v>
      </c>
      <c r="B239" s="21" t="s">
        <v>308</v>
      </c>
      <c r="C239" s="32">
        <v>148</v>
      </c>
      <c r="D239" s="9" t="s">
        <v>136</v>
      </c>
      <c r="E239" s="9" t="s">
        <v>143</v>
      </c>
      <c r="F239" s="8"/>
      <c r="G239" s="10">
        <f>G240</f>
        <v>150</v>
      </c>
      <c r="H239" s="10">
        <f t="shared" ref="H239:M240" si="115">H240</f>
        <v>0</v>
      </c>
      <c r="I239" s="10">
        <f t="shared" si="115"/>
        <v>150</v>
      </c>
      <c r="J239" s="10">
        <f t="shared" si="115"/>
        <v>0</v>
      </c>
      <c r="K239" s="10">
        <f t="shared" si="115"/>
        <v>0</v>
      </c>
      <c r="L239" s="10">
        <f t="shared" si="115"/>
        <v>150</v>
      </c>
      <c r="M239" s="10">
        <f t="shared" si="115"/>
        <v>150</v>
      </c>
    </row>
    <row r="240" spans="1:13" ht="77.25" thickBot="1" x14ac:dyDescent="0.3">
      <c r="A240" s="19" t="s">
        <v>88</v>
      </c>
      <c r="B240" s="21" t="s">
        <v>309</v>
      </c>
      <c r="C240" s="32">
        <v>148</v>
      </c>
      <c r="D240" s="9" t="s">
        <v>136</v>
      </c>
      <c r="E240" s="9" t="s">
        <v>143</v>
      </c>
      <c r="F240" s="8"/>
      <c r="G240" s="10">
        <f>G241</f>
        <v>150</v>
      </c>
      <c r="H240" s="10">
        <f t="shared" si="115"/>
        <v>0</v>
      </c>
      <c r="I240" s="10">
        <f t="shared" si="115"/>
        <v>150</v>
      </c>
      <c r="J240" s="10">
        <f t="shared" si="115"/>
        <v>0</v>
      </c>
      <c r="K240" s="10">
        <f t="shared" si="115"/>
        <v>0</v>
      </c>
      <c r="L240" s="10">
        <f t="shared" si="115"/>
        <v>150</v>
      </c>
      <c r="M240" s="10">
        <f t="shared" si="115"/>
        <v>150</v>
      </c>
    </row>
    <row r="241" spans="1:13" ht="51.75" thickBot="1" x14ac:dyDescent="0.3">
      <c r="A241" s="19" t="s">
        <v>6</v>
      </c>
      <c r="B241" s="21" t="s">
        <v>309</v>
      </c>
      <c r="C241" s="32">
        <v>148</v>
      </c>
      <c r="D241" s="9" t="s">
        <v>136</v>
      </c>
      <c r="E241" s="9" t="s">
        <v>143</v>
      </c>
      <c r="F241" s="8">
        <v>240</v>
      </c>
      <c r="G241" s="10">
        <v>150</v>
      </c>
      <c r="H241" s="10"/>
      <c r="I241" s="10">
        <v>150</v>
      </c>
      <c r="J241" s="10"/>
      <c r="K241" s="10"/>
      <c r="L241" s="10">
        <v>150</v>
      </c>
      <c r="M241" s="10">
        <v>150</v>
      </c>
    </row>
    <row r="242" spans="1:13" ht="77.25" thickBot="1" x14ac:dyDescent="0.3">
      <c r="A242" s="19" t="s">
        <v>89</v>
      </c>
      <c r="B242" s="21" t="s">
        <v>310</v>
      </c>
      <c r="C242" s="32">
        <v>148</v>
      </c>
      <c r="D242" s="9" t="s">
        <v>136</v>
      </c>
      <c r="E242" s="9" t="s">
        <v>143</v>
      </c>
      <c r="F242" s="8"/>
      <c r="G242" s="10">
        <f>G243</f>
        <v>120</v>
      </c>
      <c r="H242" s="10">
        <f t="shared" ref="H242:M243" si="116">H243</f>
        <v>0</v>
      </c>
      <c r="I242" s="10">
        <f t="shared" si="116"/>
        <v>120</v>
      </c>
      <c r="J242" s="10">
        <f t="shared" si="116"/>
        <v>0</v>
      </c>
      <c r="K242" s="10">
        <f t="shared" si="116"/>
        <v>0</v>
      </c>
      <c r="L242" s="10">
        <f t="shared" si="116"/>
        <v>120</v>
      </c>
      <c r="M242" s="10">
        <f t="shared" si="116"/>
        <v>100</v>
      </c>
    </row>
    <row r="243" spans="1:13" ht="26.25" thickBot="1" x14ac:dyDescent="0.3">
      <c r="A243" s="19" t="s">
        <v>90</v>
      </c>
      <c r="B243" s="21" t="s">
        <v>311</v>
      </c>
      <c r="C243" s="32">
        <v>148</v>
      </c>
      <c r="D243" s="9" t="s">
        <v>136</v>
      </c>
      <c r="E243" s="9" t="s">
        <v>143</v>
      </c>
      <c r="F243" s="8"/>
      <c r="G243" s="10">
        <f>G244</f>
        <v>120</v>
      </c>
      <c r="H243" s="10">
        <f t="shared" si="116"/>
        <v>0</v>
      </c>
      <c r="I243" s="10">
        <f t="shared" si="116"/>
        <v>120</v>
      </c>
      <c r="J243" s="10">
        <f t="shared" si="116"/>
        <v>0</v>
      </c>
      <c r="K243" s="10">
        <f t="shared" si="116"/>
        <v>0</v>
      </c>
      <c r="L243" s="10">
        <f t="shared" si="116"/>
        <v>120</v>
      </c>
      <c r="M243" s="10">
        <f t="shared" si="116"/>
        <v>100</v>
      </c>
    </row>
    <row r="244" spans="1:13" ht="51.75" thickBot="1" x14ac:dyDescent="0.3">
      <c r="A244" s="19" t="s">
        <v>6</v>
      </c>
      <c r="B244" s="21" t="s">
        <v>311</v>
      </c>
      <c r="C244" s="32">
        <v>148</v>
      </c>
      <c r="D244" s="9" t="s">
        <v>136</v>
      </c>
      <c r="E244" s="9" t="s">
        <v>143</v>
      </c>
      <c r="F244" s="8">
        <v>240</v>
      </c>
      <c r="G244" s="10">
        <v>120</v>
      </c>
      <c r="H244" s="10"/>
      <c r="I244" s="10">
        <v>120</v>
      </c>
      <c r="J244" s="10"/>
      <c r="K244" s="10"/>
      <c r="L244" s="10">
        <v>120</v>
      </c>
      <c r="M244" s="10">
        <v>100</v>
      </c>
    </row>
    <row r="245" spans="1:13" ht="39" thickBot="1" x14ac:dyDescent="0.3">
      <c r="A245" s="19" t="s">
        <v>91</v>
      </c>
      <c r="B245" s="21" t="s">
        <v>312</v>
      </c>
      <c r="C245" s="32">
        <v>148</v>
      </c>
      <c r="D245" s="9" t="s">
        <v>136</v>
      </c>
      <c r="E245" s="9" t="s">
        <v>143</v>
      </c>
      <c r="F245" s="8"/>
      <c r="G245" s="10">
        <f>G246</f>
        <v>100</v>
      </c>
      <c r="H245" s="10">
        <f t="shared" ref="H245:M246" si="117">H246</f>
        <v>0</v>
      </c>
      <c r="I245" s="10">
        <f t="shared" si="117"/>
        <v>100</v>
      </c>
      <c r="J245" s="10">
        <f t="shared" si="117"/>
        <v>0</v>
      </c>
      <c r="K245" s="10">
        <f t="shared" si="117"/>
        <v>0</v>
      </c>
      <c r="L245" s="10">
        <f t="shared" si="117"/>
        <v>100</v>
      </c>
      <c r="M245" s="10">
        <f t="shared" si="117"/>
        <v>100</v>
      </c>
    </row>
    <row r="246" spans="1:13" ht="51.75" thickBot="1" x14ac:dyDescent="0.3">
      <c r="A246" s="19" t="s">
        <v>302</v>
      </c>
      <c r="B246" s="21" t="s">
        <v>313</v>
      </c>
      <c r="C246" s="32">
        <v>148</v>
      </c>
      <c r="D246" s="9" t="s">
        <v>136</v>
      </c>
      <c r="E246" s="9" t="s">
        <v>143</v>
      </c>
      <c r="F246" s="8"/>
      <c r="G246" s="10">
        <f>G247</f>
        <v>100</v>
      </c>
      <c r="H246" s="10">
        <f t="shared" si="117"/>
        <v>0</v>
      </c>
      <c r="I246" s="10">
        <f t="shared" si="117"/>
        <v>100</v>
      </c>
      <c r="J246" s="10">
        <f t="shared" si="117"/>
        <v>0</v>
      </c>
      <c r="K246" s="10">
        <f t="shared" si="117"/>
        <v>0</v>
      </c>
      <c r="L246" s="10">
        <f t="shared" si="117"/>
        <v>100</v>
      </c>
      <c r="M246" s="10">
        <f t="shared" si="117"/>
        <v>100</v>
      </c>
    </row>
    <row r="247" spans="1:13" ht="51.75" thickBot="1" x14ac:dyDescent="0.3">
      <c r="A247" s="19" t="s">
        <v>6</v>
      </c>
      <c r="B247" s="21" t="s">
        <v>313</v>
      </c>
      <c r="C247" s="32">
        <v>148</v>
      </c>
      <c r="D247" s="9" t="s">
        <v>136</v>
      </c>
      <c r="E247" s="9" t="s">
        <v>143</v>
      </c>
      <c r="F247" s="8">
        <v>240</v>
      </c>
      <c r="G247" s="10">
        <v>100</v>
      </c>
      <c r="H247" s="10"/>
      <c r="I247" s="10">
        <v>100</v>
      </c>
      <c r="J247" s="10"/>
      <c r="K247" s="10"/>
      <c r="L247" s="10">
        <v>100</v>
      </c>
      <c r="M247" s="10">
        <v>100</v>
      </c>
    </row>
    <row r="248" spans="1:13" ht="39" thickBot="1" x14ac:dyDescent="0.3">
      <c r="A248" s="19" t="s">
        <v>92</v>
      </c>
      <c r="B248" s="21" t="s">
        <v>314</v>
      </c>
      <c r="C248" s="32">
        <v>148</v>
      </c>
      <c r="D248" s="9" t="s">
        <v>136</v>
      </c>
      <c r="E248" s="9" t="s">
        <v>143</v>
      </c>
      <c r="F248" s="8"/>
      <c r="G248" s="10">
        <f>G249</f>
        <v>370</v>
      </c>
      <c r="H248" s="10">
        <f t="shared" ref="H248:M249" si="118">H249</f>
        <v>0</v>
      </c>
      <c r="I248" s="10">
        <f t="shared" si="118"/>
        <v>370</v>
      </c>
      <c r="J248" s="10">
        <f t="shared" si="118"/>
        <v>0</v>
      </c>
      <c r="K248" s="10">
        <f t="shared" si="118"/>
        <v>0</v>
      </c>
      <c r="L248" s="10">
        <f t="shared" si="118"/>
        <v>370</v>
      </c>
      <c r="M248" s="10">
        <f t="shared" si="118"/>
        <v>490</v>
      </c>
    </row>
    <row r="249" spans="1:13" ht="39" thickBot="1" x14ac:dyDescent="0.3">
      <c r="A249" s="19" t="s">
        <v>93</v>
      </c>
      <c r="B249" s="21" t="s">
        <v>315</v>
      </c>
      <c r="C249" s="32">
        <v>148</v>
      </c>
      <c r="D249" s="9" t="s">
        <v>136</v>
      </c>
      <c r="E249" s="9" t="s">
        <v>143</v>
      </c>
      <c r="F249" s="8"/>
      <c r="G249" s="10">
        <f>G250</f>
        <v>370</v>
      </c>
      <c r="H249" s="10">
        <f t="shared" si="118"/>
        <v>0</v>
      </c>
      <c r="I249" s="10">
        <f t="shared" si="118"/>
        <v>370</v>
      </c>
      <c r="J249" s="10">
        <f t="shared" si="118"/>
        <v>0</v>
      </c>
      <c r="K249" s="10">
        <f t="shared" si="118"/>
        <v>0</v>
      </c>
      <c r="L249" s="10">
        <f t="shared" si="118"/>
        <v>370</v>
      </c>
      <c r="M249" s="10">
        <f t="shared" si="118"/>
        <v>490</v>
      </c>
    </row>
    <row r="250" spans="1:13" ht="51.75" thickBot="1" x14ac:dyDescent="0.3">
      <c r="A250" s="19" t="s">
        <v>9</v>
      </c>
      <c r="B250" s="21" t="s">
        <v>315</v>
      </c>
      <c r="C250" s="32">
        <v>148</v>
      </c>
      <c r="D250" s="9" t="s">
        <v>136</v>
      </c>
      <c r="E250" s="9" t="s">
        <v>143</v>
      </c>
      <c r="F250" s="8">
        <v>240</v>
      </c>
      <c r="G250" s="10">
        <v>370</v>
      </c>
      <c r="H250" s="10"/>
      <c r="I250" s="10">
        <v>370</v>
      </c>
      <c r="J250" s="10"/>
      <c r="K250" s="10"/>
      <c r="L250" s="10">
        <v>370</v>
      </c>
      <c r="M250" s="10">
        <v>490</v>
      </c>
    </row>
    <row r="251" spans="1:13" ht="26.25" thickBot="1" x14ac:dyDescent="0.3">
      <c r="A251" s="19" t="s">
        <v>94</v>
      </c>
      <c r="B251" s="21" t="s">
        <v>317</v>
      </c>
      <c r="C251" s="32">
        <v>148</v>
      </c>
      <c r="D251" s="9" t="s">
        <v>136</v>
      </c>
      <c r="E251" s="9" t="s">
        <v>140</v>
      </c>
      <c r="F251" s="8"/>
      <c r="G251" s="10">
        <f>G252</f>
        <v>1084.9000000000001</v>
      </c>
      <c r="H251" s="10">
        <f t="shared" ref="H251:M253" si="119">H252</f>
        <v>0</v>
      </c>
      <c r="I251" s="10">
        <f t="shared" si="119"/>
        <v>0</v>
      </c>
      <c r="J251" s="10">
        <f t="shared" si="119"/>
        <v>1576.7</v>
      </c>
      <c r="K251" s="10">
        <f t="shared" si="119"/>
        <v>0</v>
      </c>
      <c r="L251" s="10">
        <f t="shared" si="119"/>
        <v>1121.3</v>
      </c>
      <c r="M251" s="10">
        <f t="shared" si="119"/>
        <v>1121.3</v>
      </c>
    </row>
    <row r="252" spans="1:13" ht="166.5" thickBot="1" x14ac:dyDescent="0.3">
      <c r="A252" s="19" t="s">
        <v>320</v>
      </c>
      <c r="B252" s="21" t="s">
        <v>318</v>
      </c>
      <c r="C252" s="32">
        <v>148</v>
      </c>
      <c r="D252" s="9" t="s">
        <v>136</v>
      </c>
      <c r="E252" s="9" t="s">
        <v>140</v>
      </c>
      <c r="F252" s="8"/>
      <c r="G252" s="10">
        <f>G253</f>
        <v>1084.9000000000001</v>
      </c>
      <c r="H252" s="10">
        <f t="shared" si="119"/>
        <v>0</v>
      </c>
      <c r="I252" s="10">
        <f t="shared" si="119"/>
        <v>0</v>
      </c>
      <c r="J252" s="10">
        <f t="shared" si="119"/>
        <v>1576.7</v>
      </c>
      <c r="K252" s="10">
        <f t="shared" si="119"/>
        <v>0</v>
      </c>
      <c r="L252" s="10">
        <f t="shared" si="119"/>
        <v>1121.3</v>
      </c>
      <c r="M252" s="10">
        <f t="shared" si="119"/>
        <v>1121.3</v>
      </c>
    </row>
    <row r="253" spans="1:13" ht="141" thickBot="1" x14ac:dyDescent="0.3">
      <c r="A253" s="37" t="s">
        <v>95</v>
      </c>
      <c r="B253" s="21" t="s">
        <v>319</v>
      </c>
      <c r="C253" s="32">
        <v>148</v>
      </c>
      <c r="D253" s="9" t="s">
        <v>136</v>
      </c>
      <c r="E253" s="9" t="s">
        <v>140</v>
      </c>
      <c r="F253" s="8"/>
      <c r="G253" s="10">
        <f>G254</f>
        <v>1084.9000000000001</v>
      </c>
      <c r="H253" s="10">
        <f t="shared" si="119"/>
        <v>0</v>
      </c>
      <c r="I253" s="10">
        <f t="shared" si="119"/>
        <v>0</v>
      </c>
      <c r="J253" s="10">
        <f t="shared" si="119"/>
        <v>1576.7</v>
      </c>
      <c r="K253" s="10">
        <f t="shared" si="119"/>
        <v>0</v>
      </c>
      <c r="L253" s="10">
        <f t="shared" si="119"/>
        <v>1121.3</v>
      </c>
      <c r="M253" s="10">
        <f t="shared" si="119"/>
        <v>1121.3</v>
      </c>
    </row>
    <row r="254" spans="1:13" ht="51.75" thickBot="1" x14ac:dyDescent="0.3">
      <c r="A254" s="19" t="s">
        <v>17</v>
      </c>
      <c r="B254" s="21" t="s">
        <v>319</v>
      </c>
      <c r="C254" s="32">
        <v>148</v>
      </c>
      <c r="D254" s="9" t="s">
        <v>136</v>
      </c>
      <c r="E254" s="9" t="s">
        <v>140</v>
      </c>
      <c r="F254" s="8">
        <v>240</v>
      </c>
      <c r="G254" s="10">
        <v>1084.9000000000001</v>
      </c>
      <c r="H254" s="10"/>
      <c r="I254" s="10"/>
      <c r="J254" s="10">
        <v>1576.7</v>
      </c>
      <c r="K254" s="10"/>
      <c r="L254" s="10">
        <v>1121.3</v>
      </c>
      <c r="M254" s="10">
        <v>1121.3</v>
      </c>
    </row>
    <row r="255" spans="1:13" ht="77.25" thickBot="1" x14ac:dyDescent="0.3">
      <c r="A255" s="15" t="s">
        <v>346</v>
      </c>
      <c r="B255" s="5" t="s">
        <v>347</v>
      </c>
      <c r="C255" s="5"/>
      <c r="D255" s="11"/>
      <c r="E255" s="11"/>
      <c r="F255" s="5"/>
      <c r="G255" s="46">
        <f t="shared" ref="G255:M255" si="120">G256+G265+G273</f>
        <v>17490.8</v>
      </c>
      <c r="H255" s="46">
        <f t="shared" si="120"/>
        <v>5880.2</v>
      </c>
      <c r="I255" s="46">
        <f t="shared" si="120"/>
        <v>8938.9</v>
      </c>
      <c r="J255" s="46">
        <f t="shared" si="120"/>
        <v>0</v>
      </c>
      <c r="K255" s="46">
        <f t="shared" si="120"/>
        <v>0</v>
      </c>
      <c r="L255" s="46">
        <f t="shared" si="120"/>
        <v>17989.099999999999</v>
      </c>
      <c r="M255" s="46">
        <f t="shared" si="120"/>
        <v>17785.400000000001</v>
      </c>
    </row>
    <row r="256" spans="1:13" ht="64.5" thickBot="1" x14ac:dyDescent="0.3">
      <c r="A256" s="16" t="s">
        <v>350</v>
      </c>
      <c r="B256" s="8" t="s">
        <v>348</v>
      </c>
      <c r="C256" s="8">
        <v>148</v>
      </c>
      <c r="D256" s="9"/>
      <c r="E256" s="9"/>
      <c r="F256" s="8"/>
      <c r="G256" s="10">
        <f>G257</f>
        <v>10267.9</v>
      </c>
      <c r="H256" s="22">
        <f t="shared" ref="H256:M256" si="121">H257</f>
        <v>0</v>
      </c>
      <c r="I256" s="22">
        <f t="shared" si="121"/>
        <v>8938.9</v>
      </c>
      <c r="J256" s="22">
        <f t="shared" si="121"/>
        <v>0</v>
      </c>
      <c r="K256" s="22">
        <f t="shared" si="121"/>
        <v>0</v>
      </c>
      <c r="L256" s="22">
        <f t="shared" si="121"/>
        <v>10394.200000000001</v>
      </c>
      <c r="M256" s="22">
        <f t="shared" si="121"/>
        <v>10267.9</v>
      </c>
    </row>
    <row r="257" spans="1:14" ht="64.5" thickBot="1" x14ac:dyDescent="0.3">
      <c r="A257" s="16" t="s">
        <v>358</v>
      </c>
      <c r="B257" s="8" t="s">
        <v>349</v>
      </c>
      <c r="C257" s="20">
        <v>148</v>
      </c>
      <c r="D257" s="9" t="s">
        <v>137</v>
      </c>
      <c r="E257" s="9">
        <v>13</v>
      </c>
      <c r="F257" s="8"/>
      <c r="G257" s="10">
        <f>G258+G263</f>
        <v>10267.9</v>
      </c>
      <c r="H257" s="22">
        <f t="shared" ref="H257:M257" si="122">H258+H263</f>
        <v>0</v>
      </c>
      <c r="I257" s="22">
        <f t="shared" si="122"/>
        <v>8938.9</v>
      </c>
      <c r="J257" s="22">
        <f t="shared" si="122"/>
        <v>0</v>
      </c>
      <c r="K257" s="22">
        <f t="shared" si="122"/>
        <v>0</v>
      </c>
      <c r="L257" s="22">
        <f t="shared" si="122"/>
        <v>10394.200000000001</v>
      </c>
      <c r="M257" s="22">
        <f t="shared" si="122"/>
        <v>10267.9</v>
      </c>
    </row>
    <row r="258" spans="1:14" ht="102.75" thickBot="1" x14ac:dyDescent="0.3">
      <c r="A258" s="18" t="s">
        <v>37</v>
      </c>
      <c r="B258" s="8" t="s">
        <v>351</v>
      </c>
      <c r="C258" s="20">
        <v>148</v>
      </c>
      <c r="D258" s="9" t="s">
        <v>137</v>
      </c>
      <c r="E258" s="9">
        <v>13</v>
      </c>
      <c r="F258" s="8"/>
      <c r="G258" s="10">
        <f>G259+G260+G261+G262</f>
        <v>7945.9999999999991</v>
      </c>
      <c r="H258" s="22">
        <f t="shared" ref="H258:M258" si="123">H259+H260+H262</f>
        <v>0</v>
      </c>
      <c r="I258" s="22">
        <f t="shared" si="123"/>
        <v>6706.2999999999993</v>
      </c>
      <c r="J258" s="22">
        <f t="shared" si="123"/>
        <v>0</v>
      </c>
      <c r="K258" s="22">
        <f t="shared" si="123"/>
        <v>0</v>
      </c>
      <c r="L258" s="22">
        <f t="shared" si="123"/>
        <v>7991</v>
      </c>
      <c r="M258" s="22">
        <f t="shared" si="123"/>
        <v>7781.5999999999995</v>
      </c>
    </row>
    <row r="259" spans="1:14" ht="26.25" thickBot="1" x14ac:dyDescent="0.3">
      <c r="A259" s="18" t="s">
        <v>38</v>
      </c>
      <c r="B259" s="8" t="s">
        <v>351</v>
      </c>
      <c r="C259" s="20">
        <v>148</v>
      </c>
      <c r="D259" s="9" t="s">
        <v>137</v>
      </c>
      <c r="E259" s="9">
        <v>13</v>
      </c>
      <c r="F259" s="8">
        <v>110</v>
      </c>
      <c r="G259" s="10">
        <v>6945.9</v>
      </c>
      <c r="H259" s="10"/>
      <c r="I259" s="10">
        <v>5793.9</v>
      </c>
      <c r="J259" s="10"/>
      <c r="K259" s="10"/>
      <c r="L259" s="10">
        <v>6869</v>
      </c>
      <c r="M259" s="10">
        <v>6785.9</v>
      </c>
      <c r="N259" s="70">
        <v>-4.4000000000000004</v>
      </c>
    </row>
    <row r="260" spans="1:14" ht="51.75" thickBot="1" x14ac:dyDescent="0.3">
      <c r="A260" s="16" t="s">
        <v>17</v>
      </c>
      <c r="B260" s="8" t="s">
        <v>352</v>
      </c>
      <c r="C260" s="20">
        <v>148</v>
      </c>
      <c r="D260" s="9" t="s">
        <v>137</v>
      </c>
      <c r="E260" s="9">
        <v>13</v>
      </c>
      <c r="F260" s="8">
        <v>240</v>
      </c>
      <c r="G260" s="10">
        <v>994.7</v>
      </c>
      <c r="H260" s="10"/>
      <c r="I260" s="10">
        <v>912.4</v>
      </c>
      <c r="J260" s="10"/>
      <c r="K260" s="10"/>
      <c r="L260" s="10">
        <v>1121</v>
      </c>
      <c r="M260" s="10">
        <v>994.7</v>
      </c>
    </row>
    <row r="261" spans="1:14" ht="15.75" thickBot="1" x14ac:dyDescent="0.3">
      <c r="A261" s="68"/>
      <c r="B261" s="67" t="s">
        <v>352</v>
      </c>
      <c r="C261" s="67">
        <v>148</v>
      </c>
      <c r="D261" s="69" t="s">
        <v>137</v>
      </c>
      <c r="E261" s="69">
        <v>13</v>
      </c>
      <c r="F261" s="67">
        <v>320</v>
      </c>
      <c r="G261" s="66">
        <v>4.4000000000000004</v>
      </c>
      <c r="H261" s="66"/>
      <c r="I261" s="66"/>
      <c r="J261" s="66"/>
      <c r="K261" s="66"/>
      <c r="L261" s="66">
        <v>0</v>
      </c>
      <c r="M261" s="66">
        <v>0</v>
      </c>
      <c r="N261">
        <v>4.4000000000000004</v>
      </c>
    </row>
    <row r="262" spans="1:14" ht="26.25" thickBot="1" x14ac:dyDescent="0.3">
      <c r="A262" s="62" t="s">
        <v>12</v>
      </c>
      <c r="B262" s="20" t="s">
        <v>352</v>
      </c>
      <c r="C262" s="20">
        <v>148</v>
      </c>
      <c r="D262" s="21" t="s">
        <v>137</v>
      </c>
      <c r="E262" s="21">
        <v>13</v>
      </c>
      <c r="F262" s="20">
        <v>850</v>
      </c>
      <c r="G262" s="22">
        <v>1</v>
      </c>
      <c r="H262" s="22"/>
      <c r="I262" s="22"/>
      <c r="J262" s="22"/>
      <c r="K262" s="22"/>
      <c r="L262" s="22">
        <v>1</v>
      </c>
      <c r="M262" s="22">
        <v>1</v>
      </c>
    </row>
    <row r="263" spans="1:14" ht="51.75" thickBot="1" x14ac:dyDescent="0.3">
      <c r="A263" s="16" t="s">
        <v>70</v>
      </c>
      <c r="B263" s="8" t="s">
        <v>353</v>
      </c>
      <c r="C263" s="20">
        <v>148</v>
      </c>
      <c r="D263" s="9" t="s">
        <v>137</v>
      </c>
      <c r="E263" s="9">
        <v>13</v>
      </c>
      <c r="F263" s="8"/>
      <c r="G263" s="10">
        <f>G264</f>
        <v>2321.9</v>
      </c>
      <c r="H263" s="10">
        <f t="shared" ref="H263:M263" si="124">H264</f>
        <v>0</v>
      </c>
      <c r="I263" s="10">
        <f t="shared" si="124"/>
        <v>2232.6</v>
      </c>
      <c r="J263" s="10">
        <f t="shared" si="124"/>
        <v>0</v>
      </c>
      <c r="K263" s="10">
        <f t="shared" si="124"/>
        <v>0</v>
      </c>
      <c r="L263" s="10">
        <f t="shared" si="124"/>
        <v>2403.1999999999998</v>
      </c>
      <c r="M263" s="10">
        <f t="shared" si="124"/>
        <v>2486.3000000000002</v>
      </c>
    </row>
    <row r="264" spans="1:14" ht="26.25" thickBot="1" x14ac:dyDescent="0.3">
      <c r="A264" s="16" t="s">
        <v>21</v>
      </c>
      <c r="B264" s="8" t="s">
        <v>353</v>
      </c>
      <c r="C264" s="20">
        <v>148</v>
      </c>
      <c r="D264" s="9" t="s">
        <v>137</v>
      </c>
      <c r="E264" s="9">
        <v>13</v>
      </c>
      <c r="F264" s="8">
        <v>110</v>
      </c>
      <c r="G264" s="10">
        <v>2321.9</v>
      </c>
      <c r="H264" s="10"/>
      <c r="I264" s="10">
        <v>2232.6</v>
      </c>
      <c r="J264" s="10"/>
      <c r="K264" s="10"/>
      <c r="L264" s="10">
        <v>2403.1999999999998</v>
      </c>
      <c r="M264" s="10">
        <v>2486.3000000000002</v>
      </c>
    </row>
    <row r="265" spans="1:14" ht="90" thickBot="1" x14ac:dyDescent="0.3">
      <c r="A265" s="16" t="s">
        <v>359</v>
      </c>
      <c r="B265" s="8" t="s">
        <v>354</v>
      </c>
      <c r="C265" s="20">
        <v>915</v>
      </c>
      <c r="D265" s="9" t="s">
        <v>137</v>
      </c>
      <c r="E265" s="9" t="s">
        <v>141</v>
      </c>
      <c r="F265" s="8"/>
      <c r="G265" s="10">
        <f>G266</f>
        <v>7205.4</v>
      </c>
      <c r="H265" s="10">
        <f t="shared" ref="H265:M265" si="125">H266</f>
        <v>5865.2</v>
      </c>
      <c r="I265" s="10">
        <f t="shared" si="125"/>
        <v>0</v>
      </c>
      <c r="J265" s="10">
        <f t="shared" si="125"/>
        <v>0</v>
      </c>
      <c r="K265" s="10">
        <f t="shared" si="125"/>
        <v>0</v>
      </c>
      <c r="L265" s="10">
        <f t="shared" si="125"/>
        <v>7594.9</v>
      </c>
      <c r="M265" s="10">
        <f t="shared" si="125"/>
        <v>7517.5</v>
      </c>
    </row>
    <row r="266" spans="1:14" ht="64.5" thickBot="1" x14ac:dyDescent="0.3">
      <c r="A266" s="16" t="s">
        <v>107</v>
      </c>
      <c r="B266" s="8" t="s">
        <v>355</v>
      </c>
      <c r="C266" s="20">
        <v>915</v>
      </c>
      <c r="D266" s="9" t="s">
        <v>137</v>
      </c>
      <c r="E266" s="9" t="s">
        <v>141</v>
      </c>
      <c r="F266" s="8"/>
      <c r="G266" s="10">
        <f>G267+G271</f>
        <v>7205.4</v>
      </c>
      <c r="H266" s="22">
        <f t="shared" ref="H266:M266" si="126">H267+H271</f>
        <v>5865.2</v>
      </c>
      <c r="I266" s="22">
        <f t="shared" si="126"/>
        <v>0</v>
      </c>
      <c r="J266" s="22">
        <f t="shared" si="126"/>
        <v>0</v>
      </c>
      <c r="K266" s="22">
        <f t="shared" si="126"/>
        <v>0</v>
      </c>
      <c r="L266" s="22">
        <f t="shared" si="126"/>
        <v>7594.9</v>
      </c>
      <c r="M266" s="22">
        <f t="shared" si="126"/>
        <v>7517.5</v>
      </c>
    </row>
    <row r="267" spans="1:14" ht="39" thickBot="1" x14ac:dyDescent="0.3">
      <c r="A267" s="16" t="s">
        <v>108</v>
      </c>
      <c r="B267" s="8" t="s">
        <v>356</v>
      </c>
      <c r="C267" s="20">
        <v>915</v>
      </c>
      <c r="D267" s="9" t="s">
        <v>137</v>
      </c>
      <c r="E267" s="9" t="s">
        <v>141</v>
      </c>
      <c r="F267" s="8"/>
      <c r="G267" s="10">
        <f>G268+G269+G270</f>
        <v>5827.2</v>
      </c>
      <c r="H267" s="10">
        <f t="shared" ref="H267:M267" si="127">H268+H269</f>
        <v>4540</v>
      </c>
      <c r="I267" s="10">
        <f t="shared" si="127"/>
        <v>0</v>
      </c>
      <c r="J267" s="10">
        <f t="shared" si="127"/>
        <v>0</v>
      </c>
      <c r="K267" s="10">
        <f t="shared" si="127"/>
        <v>0</v>
      </c>
      <c r="L267" s="10">
        <f t="shared" si="127"/>
        <v>6168.5</v>
      </c>
      <c r="M267" s="10">
        <f t="shared" si="127"/>
        <v>6042.2</v>
      </c>
    </row>
    <row r="268" spans="1:14" ht="39" thickBot="1" x14ac:dyDescent="0.3">
      <c r="A268" s="16" t="s">
        <v>69</v>
      </c>
      <c r="B268" s="8" t="s">
        <v>356</v>
      </c>
      <c r="C268" s="20">
        <v>915</v>
      </c>
      <c r="D268" s="9" t="s">
        <v>137</v>
      </c>
      <c r="E268" s="9" t="s">
        <v>141</v>
      </c>
      <c r="F268" s="8">
        <v>120</v>
      </c>
      <c r="G268" s="10">
        <v>5094.2</v>
      </c>
      <c r="H268" s="10">
        <v>3765.6</v>
      </c>
      <c r="I268" s="10"/>
      <c r="J268" s="10"/>
      <c r="K268" s="10"/>
      <c r="L268" s="10">
        <v>5368.5</v>
      </c>
      <c r="M268" s="10">
        <v>5368.5</v>
      </c>
    </row>
    <row r="269" spans="1:14" ht="51.75" thickBot="1" x14ac:dyDescent="0.3">
      <c r="A269" s="16" t="s">
        <v>9</v>
      </c>
      <c r="B269" s="8" t="s">
        <v>356</v>
      </c>
      <c r="C269" s="20">
        <v>915</v>
      </c>
      <c r="D269" s="9" t="s">
        <v>137</v>
      </c>
      <c r="E269" s="9" t="s">
        <v>141</v>
      </c>
      <c r="F269" s="8">
        <v>240</v>
      </c>
      <c r="G269" s="34">
        <v>732</v>
      </c>
      <c r="H269" s="10">
        <v>774.4</v>
      </c>
      <c r="I269" s="10"/>
      <c r="J269" s="10"/>
      <c r="K269" s="10"/>
      <c r="L269" s="10">
        <v>800</v>
      </c>
      <c r="M269" s="10">
        <v>673.7</v>
      </c>
    </row>
    <row r="270" spans="1:14" ht="26.25" thickBot="1" x14ac:dyDescent="0.3">
      <c r="A270" s="62" t="s">
        <v>12</v>
      </c>
      <c r="B270" s="63" t="s">
        <v>356</v>
      </c>
      <c r="C270" s="63">
        <v>915</v>
      </c>
      <c r="D270" s="64" t="s">
        <v>137</v>
      </c>
      <c r="E270" s="64" t="s">
        <v>141</v>
      </c>
      <c r="F270" s="63">
        <v>850</v>
      </c>
      <c r="G270" s="34">
        <v>1</v>
      </c>
      <c r="H270" s="65"/>
      <c r="I270" s="65"/>
      <c r="J270" s="65"/>
      <c r="K270" s="65"/>
      <c r="L270" s="65">
        <v>0</v>
      </c>
      <c r="M270" s="65">
        <v>0</v>
      </c>
    </row>
    <row r="271" spans="1:14" ht="51.75" thickBot="1" x14ac:dyDescent="0.3">
      <c r="A271" s="16" t="s">
        <v>70</v>
      </c>
      <c r="B271" s="8" t="s">
        <v>357</v>
      </c>
      <c r="C271" s="20">
        <v>915</v>
      </c>
      <c r="D271" s="9" t="s">
        <v>137</v>
      </c>
      <c r="E271" s="9" t="s">
        <v>141</v>
      </c>
      <c r="F271" s="8"/>
      <c r="G271" s="10">
        <f>G272</f>
        <v>1378.2</v>
      </c>
      <c r="H271" s="10">
        <f t="shared" ref="H271:M271" si="128">H272</f>
        <v>1325.2</v>
      </c>
      <c r="I271" s="10">
        <f t="shared" si="128"/>
        <v>0</v>
      </c>
      <c r="J271" s="10">
        <f t="shared" si="128"/>
        <v>0</v>
      </c>
      <c r="K271" s="10">
        <f t="shared" si="128"/>
        <v>0</v>
      </c>
      <c r="L271" s="10">
        <f t="shared" si="128"/>
        <v>1426.4</v>
      </c>
      <c r="M271" s="10">
        <f t="shared" si="128"/>
        <v>1475.3</v>
      </c>
    </row>
    <row r="272" spans="1:14" ht="39" thickBot="1" x14ac:dyDescent="0.3">
      <c r="A272" s="16" t="s">
        <v>60</v>
      </c>
      <c r="B272" s="8" t="s">
        <v>357</v>
      </c>
      <c r="C272" s="20">
        <v>915</v>
      </c>
      <c r="D272" s="9" t="s">
        <v>137</v>
      </c>
      <c r="E272" s="9" t="s">
        <v>141</v>
      </c>
      <c r="F272" s="8">
        <v>120</v>
      </c>
      <c r="G272" s="10">
        <v>1378.2</v>
      </c>
      <c r="H272" s="10">
        <v>1325.2</v>
      </c>
      <c r="I272" s="10"/>
      <c r="J272" s="10"/>
      <c r="K272" s="10"/>
      <c r="L272" s="10">
        <v>1426.4</v>
      </c>
      <c r="M272" s="10">
        <v>1475.3</v>
      </c>
    </row>
    <row r="273" spans="1:13" ht="26.25" thickBot="1" x14ac:dyDescent="0.3">
      <c r="A273" s="16" t="s">
        <v>109</v>
      </c>
      <c r="B273" s="8" t="s">
        <v>343</v>
      </c>
      <c r="C273" s="20">
        <v>915</v>
      </c>
      <c r="D273" s="9">
        <v>13</v>
      </c>
      <c r="E273" s="9" t="s">
        <v>137</v>
      </c>
      <c r="F273" s="8"/>
      <c r="G273" s="10">
        <f>G274</f>
        <v>17.5</v>
      </c>
      <c r="H273" s="10">
        <f t="shared" ref="H273:M275" si="129">H274</f>
        <v>15</v>
      </c>
      <c r="I273" s="10">
        <f t="shared" si="129"/>
        <v>0</v>
      </c>
      <c r="J273" s="10">
        <f t="shared" si="129"/>
        <v>0</v>
      </c>
      <c r="K273" s="10">
        <f t="shared" si="129"/>
        <v>0</v>
      </c>
      <c r="L273" s="10">
        <f t="shared" si="129"/>
        <v>0</v>
      </c>
      <c r="M273" s="10">
        <f t="shared" si="129"/>
        <v>0</v>
      </c>
    </row>
    <row r="274" spans="1:13" ht="39" thickBot="1" x14ac:dyDescent="0.3">
      <c r="A274" s="16" t="s">
        <v>341</v>
      </c>
      <c r="B274" s="8" t="s">
        <v>344</v>
      </c>
      <c r="C274" s="20">
        <v>915</v>
      </c>
      <c r="D274" s="9">
        <v>13</v>
      </c>
      <c r="E274" s="9" t="s">
        <v>137</v>
      </c>
      <c r="F274" s="8"/>
      <c r="G274" s="10">
        <f>G275</f>
        <v>17.5</v>
      </c>
      <c r="H274" s="10">
        <f t="shared" si="129"/>
        <v>15</v>
      </c>
      <c r="I274" s="10">
        <f t="shared" si="129"/>
        <v>0</v>
      </c>
      <c r="J274" s="10">
        <f t="shared" si="129"/>
        <v>0</v>
      </c>
      <c r="K274" s="10">
        <f t="shared" si="129"/>
        <v>0</v>
      </c>
      <c r="L274" s="10">
        <f t="shared" si="129"/>
        <v>0</v>
      </c>
      <c r="M274" s="10">
        <f t="shared" si="129"/>
        <v>0</v>
      </c>
    </row>
    <row r="275" spans="1:13" ht="26.25" thickBot="1" x14ac:dyDescent="0.3">
      <c r="A275" s="16" t="s">
        <v>342</v>
      </c>
      <c r="B275" s="8" t="s">
        <v>345</v>
      </c>
      <c r="C275" s="20">
        <v>915</v>
      </c>
      <c r="D275" s="9">
        <v>13</v>
      </c>
      <c r="E275" s="9" t="s">
        <v>137</v>
      </c>
      <c r="F275" s="8"/>
      <c r="G275" s="10">
        <f>G276</f>
        <v>17.5</v>
      </c>
      <c r="H275" s="10">
        <f t="shared" si="129"/>
        <v>15</v>
      </c>
      <c r="I275" s="10">
        <f t="shared" si="129"/>
        <v>0</v>
      </c>
      <c r="J275" s="10">
        <f t="shared" si="129"/>
        <v>0</v>
      </c>
      <c r="K275" s="10">
        <f t="shared" si="129"/>
        <v>0</v>
      </c>
      <c r="L275" s="10">
        <f t="shared" si="129"/>
        <v>0</v>
      </c>
      <c r="M275" s="10">
        <f t="shared" si="129"/>
        <v>0</v>
      </c>
    </row>
    <row r="276" spans="1:13" ht="26.25" thickBot="1" x14ac:dyDescent="0.3">
      <c r="A276" s="16" t="s">
        <v>110</v>
      </c>
      <c r="B276" s="8" t="s">
        <v>345</v>
      </c>
      <c r="C276" s="8">
        <v>915</v>
      </c>
      <c r="D276" s="9">
        <v>13</v>
      </c>
      <c r="E276" s="9" t="s">
        <v>137</v>
      </c>
      <c r="F276" s="8">
        <v>730</v>
      </c>
      <c r="G276" s="10">
        <v>17.5</v>
      </c>
      <c r="H276" s="10">
        <v>15</v>
      </c>
      <c r="I276" s="10"/>
      <c r="J276" s="10"/>
      <c r="K276" s="10"/>
      <c r="L276" s="10">
        <v>0</v>
      </c>
      <c r="M276" s="10">
        <v>0</v>
      </c>
    </row>
    <row r="277" spans="1:13" ht="64.5" thickBot="1" x14ac:dyDescent="0.3">
      <c r="A277" s="15" t="s">
        <v>472</v>
      </c>
      <c r="B277" s="5" t="s">
        <v>321</v>
      </c>
      <c r="C277" s="5"/>
      <c r="D277" s="11"/>
      <c r="E277" s="11"/>
      <c r="F277" s="5"/>
      <c r="G277" s="7">
        <f>G278+G284+G294+G300+G309</f>
        <v>35792.9</v>
      </c>
      <c r="H277" s="7">
        <f t="shared" ref="H277:M277" si="130">H278+H284+H294+H300+H309</f>
        <v>1358.7</v>
      </c>
      <c r="I277" s="7">
        <f t="shared" si="130"/>
        <v>11383.400000000001</v>
      </c>
      <c r="J277" s="7">
        <f t="shared" si="130"/>
        <v>13502.800000000001</v>
      </c>
      <c r="K277" s="7">
        <f t="shared" si="130"/>
        <v>0</v>
      </c>
      <c r="L277" s="7">
        <f t="shared" si="130"/>
        <v>32076.5</v>
      </c>
      <c r="M277" s="7">
        <f t="shared" si="130"/>
        <v>33086.5</v>
      </c>
    </row>
    <row r="278" spans="1:13" ht="26.25" thickBot="1" x14ac:dyDescent="0.3">
      <c r="A278" s="16" t="s">
        <v>96</v>
      </c>
      <c r="B278" s="8" t="s">
        <v>473</v>
      </c>
      <c r="C278" s="8">
        <v>148</v>
      </c>
      <c r="D278" s="9" t="s">
        <v>140</v>
      </c>
      <c r="E278" s="9" t="s">
        <v>137</v>
      </c>
      <c r="F278" s="8"/>
      <c r="G278" s="10">
        <f>G279</f>
        <v>3010.1</v>
      </c>
      <c r="H278" s="22">
        <f t="shared" ref="H278:M278" si="131">H279</f>
        <v>0</v>
      </c>
      <c r="I278" s="22">
        <f t="shared" si="131"/>
        <v>541.6</v>
      </c>
      <c r="J278" s="22">
        <f t="shared" si="131"/>
        <v>1958.7</v>
      </c>
      <c r="K278" s="22">
        <f t="shared" si="131"/>
        <v>0</v>
      </c>
      <c r="L278" s="22">
        <f t="shared" si="131"/>
        <v>3019.9</v>
      </c>
      <c r="M278" s="22">
        <f t="shared" si="131"/>
        <v>3135.3</v>
      </c>
    </row>
    <row r="279" spans="1:13" ht="26.25" thickBot="1" x14ac:dyDescent="0.3">
      <c r="A279" s="16" t="s">
        <v>97</v>
      </c>
      <c r="B279" s="8" t="s">
        <v>322</v>
      </c>
      <c r="C279" s="20">
        <v>148</v>
      </c>
      <c r="D279" s="9" t="s">
        <v>140</v>
      </c>
      <c r="E279" s="9" t="s">
        <v>137</v>
      </c>
      <c r="F279" s="8"/>
      <c r="G279" s="10">
        <f>G280+G282</f>
        <v>3010.1</v>
      </c>
      <c r="H279" s="10">
        <f t="shared" ref="H279:M279" si="132">H280+H282</f>
        <v>0</v>
      </c>
      <c r="I279" s="10">
        <f t="shared" si="132"/>
        <v>541.6</v>
      </c>
      <c r="J279" s="10">
        <f t="shared" si="132"/>
        <v>1958.7</v>
      </c>
      <c r="K279" s="10">
        <f t="shared" si="132"/>
        <v>0</v>
      </c>
      <c r="L279" s="10">
        <f t="shared" si="132"/>
        <v>3019.9</v>
      </c>
      <c r="M279" s="10">
        <f t="shared" si="132"/>
        <v>3135.3</v>
      </c>
    </row>
    <row r="280" spans="1:13" ht="15.75" thickBot="1" x14ac:dyDescent="0.3">
      <c r="A280" s="16" t="s">
        <v>98</v>
      </c>
      <c r="B280" s="8" t="s">
        <v>323</v>
      </c>
      <c r="C280" s="20">
        <v>148</v>
      </c>
      <c r="D280" s="9" t="s">
        <v>140</v>
      </c>
      <c r="E280" s="9" t="s">
        <v>137</v>
      </c>
      <c r="F280" s="8"/>
      <c r="G280" s="10">
        <f>G281</f>
        <v>1976.6</v>
      </c>
      <c r="H280" s="10">
        <f t="shared" ref="H280:M280" si="133">H281</f>
        <v>0</v>
      </c>
      <c r="I280" s="10">
        <f t="shared" si="133"/>
        <v>0</v>
      </c>
      <c r="J280" s="10">
        <f t="shared" si="133"/>
        <v>1958.7</v>
      </c>
      <c r="K280" s="10">
        <f t="shared" si="133"/>
        <v>0</v>
      </c>
      <c r="L280" s="10">
        <f t="shared" si="133"/>
        <v>1950.2</v>
      </c>
      <c r="M280" s="10">
        <f t="shared" si="133"/>
        <v>2028.2</v>
      </c>
    </row>
    <row r="281" spans="1:13" ht="26.25" thickBot="1" x14ac:dyDescent="0.3">
      <c r="A281" s="16" t="s">
        <v>31</v>
      </c>
      <c r="B281" s="8" t="s">
        <v>323</v>
      </c>
      <c r="C281" s="20">
        <v>148</v>
      </c>
      <c r="D281" s="9" t="s">
        <v>140</v>
      </c>
      <c r="E281" s="9" t="s">
        <v>137</v>
      </c>
      <c r="F281" s="8">
        <v>610</v>
      </c>
      <c r="G281" s="10">
        <v>1976.6</v>
      </c>
      <c r="H281" s="10"/>
      <c r="I281" s="10"/>
      <c r="J281" s="10">
        <v>1958.7</v>
      </c>
      <c r="K281" s="10"/>
      <c r="L281" s="10">
        <v>1950.2</v>
      </c>
      <c r="M281" s="10">
        <v>2028.2</v>
      </c>
    </row>
    <row r="282" spans="1:13" ht="64.5" thickBot="1" x14ac:dyDescent="0.3">
      <c r="A282" s="16" t="s">
        <v>33</v>
      </c>
      <c r="B282" s="8" t="s">
        <v>324</v>
      </c>
      <c r="C282" s="20">
        <v>148</v>
      </c>
      <c r="D282" s="9" t="s">
        <v>140</v>
      </c>
      <c r="E282" s="9" t="s">
        <v>137</v>
      </c>
      <c r="F282" s="8"/>
      <c r="G282" s="10">
        <f>G283</f>
        <v>1033.5</v>
      </c>
      <c r="H282" s="10">
        <f t="shared" ref="H282:M282" si="134">H283</f>
        <v>0</v>
      </c>
      <c r="I282" s="10">
        <f t="shared" si="134"/>
        <v>541.6</v>
      </c>
      <c r="J282" s="10">
        <f t="shared" si="134"/>
        <v>0</v>
      </c>
      <c r="K282" s="10">
        <f t="shared" si="134"/>
        <v>0</v>
      </c>
      <c r="L282" s="10">
        <f t="shared" si="134"/>
        <v>1069.7</v>
      </c>
      <c r="M282" s="10">
        <f t="shared" si="134"/>
        <v>1107.0999999999999</v>
      </c>
    </row>
    <row r="283" spans="1:13" ht="26.25" thickBot="1" x14ac:dyDescent="0.3">
      <c r="A283" s="16" t="s">
        <v>31</v>
      </c>
      <c r="B283" s="8" t="s">
        <v>324</v>
      </c>
      <c r="C283" s="20">
        <v>148</v>
      </c>
      <c r="D283" s="9" t="s">
        <v>140</v>
      </c>
      <c r="E283" s="9" t="s">
        <v>137</v>
      </c>
      <c r="F283" s="8">
        <v>610</v>
      </c>
      <c r="G283" s="10">
        <v>1033.5</v>
      </c>
      <c r="H283" s="10"/>
      <c r="I283" s="10">
        <v>541.6</v>
      </c>
      <c r="J283" s="10"/>
      <c r="K283" s="10"/>
      <c r="L283" s="10">
        <v>1069.7</v>
      </c>
      <c r="M283" s="10">
        <v>1107.0999999999999</v>
      </c>
    </row>
    <row r="284" spans="1:13" ht="26.25" thickBot="1" x14ac:dyDescent="0.3">
      <c r="A284" s="16" t="s">
        <v>99</v>
      </c>
      <c r="B284" s="8" t="s">
        <v>325</v>
      </c>
      <c r="C284" s="20">
        <v>148</v>
      </c>
      <c r="D284" s="9" t="s">
        <v>140</v>
      </c>
      <c r="E284" s="9" t="s">
        <v>137</v>
      </c>
      <c r="F284" s="8"/>
      <c r="G284" s="10">
        <f>G285</f>
        <v>10693.9</v>
      </c>
      <c r="H284" s="22">
        <f t="shared" ref="H284:M284" si="135">H285</f>
        <v>0</v>
      </c>
      <c r="I284" s="22">
        <f t="shared" si="135"/>
        <v>7589.2000000000007</v>
      </c>
      <c r="J284" s="22">
        <f t="shared" si="135"/>
        <v>0</v>
      </c>
      <c r="K284" s="22">
        <f t="shared" si="135"/>
        <v>0</v>
      </c>
      <c r="L284" s="22">
        <f t="shared" si="135"/>
        <v>9626.7999999999993</v>
      </c>
      <c r="M284" s="22">
        <f t="shared" si="135"/>
        <v>9979.2000000000007</v>
      </c>
    </row>
    <row r="285" spans="1:13" ht="26.25" thickBot="1" x14ac:dyDescent="0.3">
      <c r="A285" s="16" t="s">
        <v>100</v>
      </c>
      <c r="B285" s="8" t="s">
        <v>326</v>
      </c>
      <c r="C285" s="20">
        <v>148</v>
      </c>
      <c r="D285" s="9" t="s">
        <v>140</v>
      </c>
      <c r="E285" s="9" t="s">
        <v>137</v>
      </c>
      <c r="F285" s="8"/>
      <c r="G285" s="10">
        <f>G286+G288+G290+G292</f>
        <v>10693.9</v>
      </c>
      <c r="H285" s="22">
        <f t="shared" ref="H285:M285" si="136">H286+H288+H290+H292</f>
        <v>0</v>
      </c>
      <c r="I285" s="22">
        <f t="shared" si="136"/>
        <v>7589.2000000000007</v>
      </c>
      <c r="J285" s="22">
        <f t="shared" si="136"/>
        <v>0</v>
      </c>
      <c r="K285" s="22">
        <f t="shared" si="136"/>
        <v>0</v>
      </c>
      <c r="L285" s="22">
        <f t="shared" si="136"/>
        <v>9626.7999999999993</v>
      </c>
      <c r="M285" s="22">
        <f t="shared" si="136"/>
        <v>9979.2000000000007</v>
      </c>
    </row>
    <row r="286" spans="1:13" ht="15.75" thickBot="1" x14ac:dyDescent="0.3">
      <c r="A286" s="16" t="s">
        <v>98</v>
      </c>
      <c r="B286" s="8" t="s">
        <v>327</v>
      </c>
      <c r="C286" s="20">
        <v>148</v>
      </c>
      <c r="D286" s="9" t="s">
        <v>140</v>
      </c>
      <c r="E286" s="9" t="s">
        <v>137</v>
      </c>
      <c r="F286" s="8"/>
      <c r="G286" s="10">
        <f>G287</f>
        <v>5741</v>
      </c>
      <c r="H286" s="10">
        <f t="shared" ref="H286:M286" si="137">H287</f>
        <v>0</v>
      </c>
      <c r="I286" s="10">
        <f t="shared" si="137"/>
        <v>5464.2</v>
      </c>
      <c r="J286" s="10">
        <f t="shared" si="137"/>
        <v>0</v>
      </c>
      <c r="K286" s="10">
        <f t="shared" si="137"/>
        <v>0</v>
      </c>
      <c r="L286" s="10">
        <f t="shared" si="137"/>
        <v>5945.7</v>
      </c>
      <c r="M286" s="10">
        <f t="shared" si="137"/>
        <v>6183.5</v>
      </c>
    </row>
    <row r="287" spans="1:13" ht="26.25" thickBot="1" x14ac:dyDescent="0.3">
      <c r="A287" s="16" t="s">
        <v>31</v>
      </c>
      <c r="B287" s="8" t="s">
        <v>327</v>
      </c>
      <c r="C287" s="20">
        <v>148</v>
      </c>
      <c r="D287" s="9" t="s">
        <v>140</v>
      </c>
      <c r="E287" s="9" t="s">
        <v>137</v>
      </c>
      <c r="F287" s="8">
        <v>610</v>
      </c>
      <c r="G287" s="10">
        <v>5741</v>
      </c>
      <c r="H287" s="10"/>
      <c r="I287" s="10">
        <v>5464.2</v>
      </c>
      <c r="J287" s="10"/>
      <c r="K287" s="10"/>
      <c r="L287" s="10">
        <v>5945.7</v>
      </c>
      <c r="M287" s="10">
        <v>6183.5</v>
      </c>
    </row>
    <row r="288" spans="1:13" ht="64.5" thickBot="1" x14ac:dyDescent="0.3">
      <c r="A288" s="16" t="s">
        <v>33</v>
      </c>
      <c r="B288" s="8" t="s">
        <v>328</v>
      </c>
      <c r="C288" s="20">
        <v>148</v>
      </c>
      <c r="D288" s="9" t="s">
        <v>140</v>
      </c>
      <c r="E288" s="9" t="s">
        <v>137</v>
      </c>
      <c r="F288" s="8"/>
      <c r="G288" s="10">
        <f>G289</f>
        <v>3188.5</v>
      </c>
      <c r="H288" s="10">
        <f t="shared" ref="H288:M288" si="138">H289</f>
        <v>0</v>
      </c>
      <c r="I288" s="10">
        <f t="shared" si="138"/>
        <v>1386.4</v>
      </c>
      <c r="J288" s="10">
        <f t="shared" si="138"/>
        <v>0</v>
      </c>
      <c r="K288" s="10">
        <f t="shared" si="138"/>
        <v>0</v>
      </c>
      <c r="L288" s="10">
        <f t="shared" si="138"/>
        <v>3303.1</v>
      </c>
      <c r="M288" s="10">
        <f t="shared" si="138"/>
        <v>3417.7</v>
      </c>
    </row>
    <row r="289" spans="1:13" ht="26.25" thickBot="1" x14ac:dyDescent="0.3">
      <c r="A289" s="16" t="s">
        <v>31</v>
      </c>
      <c r="B289" s="8" t="s">
        <v>328</v>
      </c>
      <c r="C289" s="20">
        <v>148</v>
      </c>
      <c r="D289" s="9" t="s">
        <v>140</v>
      </c>
      <c r="E289" s="9" t="s">
        <v>137</v>
      </c>
      <c r="F289" s="8">
        <v>610</v>
      </c>
      <c r="G289" s="22">
        <v>3188.5</v>
      </c>
      <c r="H289" s="22"/>
      <c r="I289" s="22">
        <v>1386.4</v>
      </c>
      <c r="J289" s="22"/>
      <c r="K289" s="22"/>
      <c r="L289" s="22">
        <v>3303.1</v>
      </c>
      <c r="M289" s="22">
        <v>3417.7</v>
      </c>
    </row>
    <row r="290" spans="1:13" ht="102.75" thickBot="1" x14ac:dyDescent="0.3">
      <c r="A290" s="16" t="s">
        <v>101</v>
      </c>
      <c r="B290" s="8" t="s">
        <v>503</v>
      </c>
      <c r="C290" s="20">
        <v>148</v>
      </c>
      <c r="D290" s="9" t="s">
        <v>140</v>
      </c>
      <c r="E290" s="9" t="s">
        <v>137</v>
      </c>
      <c r="F290" s="8"/>
      <c r="G290" s="10">
        <f>G291</f>
        <v>378</v>
      </c>
      <c r="H290" s="10">
        <f t="shared" ref="H290:M290" si="139">H291</f>
        <v>0</v>
      </c>
      <c r="I290" s="10">
        <f t="shared" si="139"/>
        <v>377.8</v>
      </c>
      <c r="J290" s="10">
        <f t="shared" si="139"/>
        <v>0</v>
      </c>
      <c r="K290" s="10">
        <f t="shared" si="139"/>
        <v>0</v>
      </c>
      <c r="L290" s="10">
        <f t="shared" si="139"/>
        <v>378</v>
      </c>
      <c r="M290" s="10">
        <f t="shared" si="139"/>
        <v>378</v>
      </c>
    </row>
    <row r="291" spans="1:13" ht="26.25" thickBot="1" x14ac:dyDescent="0.3">
      <c r="A291" s="16" t="s">
        <v>31</v>
      </c>
      <c r="B291" s="8" t="s">
        <v>503</v>
      </c>
      <c r="C291" s="20">
        <v>148</v>
      </c>
      <c r="D291" s="9" t="s">
        <v>140</v>
      </c>
      <c r="E291" s="9" t="s">
        <v>137</v>
      </c>
      <c r="F291" s="8">
        <v>610</v>
      </c>
      <c r="G291" s="10">
        <v>378</v>
      </c>
      <c r="H291" s="10"/>
      <c r="I291" s="10">
        <v>377.8</v>
      </c>
      <c r="J291" s="10"/>
      <c r="K291" s="10"/>
      <c r="L291" s="10">
        <v>378</v>
      </c>
      <c r="M291" s="10">
        <v>378</v>
      </c>
    </row>
    <row r="292" spans="1:13" ht="63.6" customHeight="1" thickBot="1" x14ac:dyDescent="0.3">
      <c r="A292" s="19" t="s">
        <v>360</v>
      </c>
      <c r="B292" s="33" t="s">
        <v>361</v>
      </c>
      <c r="C292" s="20">
        <v>148</v>
      </c>
      <c r="D292" s="9" t="s">
        <v>140</v>
      </c>
      <c r="E292" s="9" t="s">
        <v>137</v>
      </c>
      <c r="F292" s="8"/>
      <c r="G292" s="10">
        <f>G293</f>
        <v>1386.4</v>
      </c>
      <c r="H292" s="10">
        <f t="shared" ref="H292:M292" si="140">H293</f>
        <v>0</v>
      </c>
      <c r="I292" s="10">
        <f t="shared" si="140"/>
        <v>360.8</v>
      </c>
      <c r="J292" s="10">
        <f t="shared" si="140"/>
        <v>0</v>
      </c>
      <c r="K292" s="10">
        <f t="shared" si="140"/>
        <v>0</v>
      </c>
      <c r="L292" s="10">
        <f t="shared" si="140"/>
        <v>0</v>
      </c>
      <c r="M292" s="10">
        <f t="shared" si="140"/>
        <v>0</v>
      </c>
    </row>
    <row r="293" spans="1:13" ht="26.25" thickBot="1" x14ac:dyDescent="0.3">
      <c r="A293" s="19" t="s">
        <v>31</v>
      </c>
      <c r="B293" s="33" t="s">
        <v>361</v>
      </c>
      <c r="C293" s="20">
        <v>148</v>
      </c>
      <c r="D293" s="9" t="s">
        <v>140</v>
      </c>
      <c r="E293" s="9" t="s">
        <v>137</v>
      </c>
      <c r="F293" s="8">
        <v>610</v>
      </c>
      <c r="G293" s="10">
        <v>1386.4</v>
      </c>
      <c r="H293" s="10"/>
      <c r="I293" s="10">
        <v>360.8</v>
      </c>
      <c r="J293" s="10"/>
      <c r="K293" s="10"/>
      <c r="L293" s="10">
        <v>0</v>
      </c>
      <c r="M293" s="10">
        <v>0</v>
      </c>
    </row>
    <row r="294" spans="1:13" ht="39" thickBot="1" x14ac:dyDescent="0.3">
      <c r="A294" s="16" t="s">
        <v>102</v>
      </c>
      <c r="B294" s="8" t="s">
        <v>329</v>
      </c>
      <c r="C294" s="20">
        <v>148</v>
      </c>
      <c r="D294" s="9"/>
      <c r="E294" s="9"/>
      <c r="F294" s="8"/>
      <c r="G294" s="10">
        <f>G295</f>
        <v>5678.2999999999993</v>
      </c>
      <c r="H294" s="10">
        <f t="shared" ref="H294:M294" si="141">H295</f>
        <v>1358.7</v>
      </c>
      <c r="I294" s="10">
        <f t="shared" si="141"/>
        <v>3252.6</v>
      </c>
      <c r="J294" s="10">
        <f t="shared" si="141"/>
        <v>0</v>
      </c>
      <c r="K294" s="10">
        <f t="shared" si="141"/>
        <v>0</v>
      </c>
      <c r="L294" s="10">
        <f t="shared" si="141"/>
        <v>5165.1000000000004</v>
      </c>
      <c r="M294" s="10">
        <f t="shared" si="141"/>
        <v>5165.1000000000004</v>
      </c>
    </row>
    <row r="295" spans="1:13" ht="77.25" thickBot="1" x14ac:dyDescent="0.3">
      <c r="A295" s="16" t="s">
        <v>103</v>
      </c>
      <c r="B295" s="8" t="s">
        <v>330</v>
      </c>
      <c r="C295" s="20">
        <v>148</v>
      </c>
      <c r="D295" s="9" t="s">
        <v>135</v>
      </c>
      <c r="E295" s="9" t="s">
        <v>139</v>
      </c>
      <c r="F295" s="8"/>
      <c r="G295" s="10">
        <f>G296+G298</f>
        <v>5678.2999999999993</v>
      </c>
      <c r="H295" s="22">
        <f t="shared" ref="H295:M295" si="142">H296+H298</f>
        <v>1358.7</v>
      </c>
      <c r="I295" s="22">
        <f t="shared" si="142"/>
        <v>3252.6</v>
      </c>
      <c r="J295" s="22">
        <f t="shared" si="142"/>
        <v>0</v>
      </c>
      <c r="K295" s="22">
        <f t="shared" si="142"/>
        <v>0</v>
      </c>
      <c r="L295" s="22">
        <f t="shared" si="142"/>
        <v>5165.1000000000004</v>
      </c>
      <c r="M295" s="22">
        <f t="shared" si="142"/>
        <v>5165.1000000000004</v>
      </c>
    </row>
    <row r="296" spans="1:13" ht="26.25" thickBot="1" x14ac:dyDescent="0.3">
      <c r="A296" s="16" t="s">
        <v>57</v>
      </c>
      <c r="B296" s="8" t="s">
        <v>331</v>
      </c>
      <c r="C296" s="20">
        <v>148</v>
      </c>
      <c r="D296" s="9" t="s">
        <v>135</v>
      </c>
      <c r="E296" s="9" t="s">
        <v>139</v>
      </c>
      <c r="F296" s="8"/>
      <c r="G296" s="10">
        <f>G297</f>
        <v>3766.7</v>
      </c>
      <c r="H296" s="10">
        <f t="shared" ref="H296:M296" si="143">H297</f>
        <v>0</v>
      </c>
      <c r="I296" s="10">
        <f t="shared" si="143"/>
        <v>3252.6</v>
      </c>
      <c r="J296" s="10">
        <f t="shared" si="143"/>
        <v>0</v>
      </c>
      <c r="K296" s="10">
        <f t="shared" si="143"/>
        <v>0</v>
      </c>
      <c r="L296" s="10">
        <f t="shared" si="143"/>
        <v>3186.6</v>
      </c>
      <c r="M296" s="10">
        <f t="shared" si="143"/>
        <v>3117.4</v>
      </c>
    </row>
    <row r="297" spans="1:13" ht="26.25" thickBot="1" x14ac:dyDescent="0.3">
      <c r="A297" s="16" t="s">
        <v>41</v>
      </c>
      <c r="B297" s="8" t="s">
        <v>331</v>
      </c>
      <c r="C297" s="20">
        <v>148</v>
      </c>
      <c r="D297" s="9" t="s">
        <v>135</v>
      </c>
      <c r="E297" s="9" t="s">
        <v>139</v>
      </c>
      <c r="F297" s="8">
        <v>610</v>
      </c>
      <c r="G297" s="10">
        <v>3766.7</v>
      </c>
      <c r="H297" s="10"/>
      <c r="I297" s="10">
        <v>3252.6</v>
      </c>
      <c r="J297" s="10"/>
      <c r="K297" s="10"/>
      <c r="L297" s="10">
        <v>3186.6</v>
      </c>
      <c r="M297" s="10">
        <v>3117.4</v>
      </c>
    </row>
    <row r="298" spans="1:13" ht="64.5" thickBot="1" x14ac:dyDescent="0.3">
      <c r="A298" s="16" t="s">
        <v>33</v>
      </c>
      <c r="B298" s="8" t="s">
        <v>332</v>
      </c>
      <c r="C298" s="20">
        <v>148</v>
      </c>
      <c r="D298" s="9" t="s">
        <v>135</v>
      </c>
      <c r="E298" s="9" t="s">
        <v>139</v>
      </c>
      <c r="F298" s="8"/>
      <c r="G298" s="10">
        <f>G299</f>
        <v>1911.6</v>
      </c>
      <c r="H298" s="10">
        <f t="shared" ref="H298:M298" si="144">H299</f>
        <v>1358.7</v>
      </c>
      <c r="I298" s="10">
        <f t="shared" si="144"/>
        <v>0</v>
      </c>
      <c r="J298" s="10">
        <f t="shared" si="144"/>
        <v>0</v>
      </c>
      <c r="K298" s="10">
        <f t="shared" si="144"/>
        <v>0</v>
      </c>
      <c r="L298" s="10">
        <f t="shared" si="144"/>
        <v>1978.5</v>
      </c>
      <c r="M298" s="10">
        <f t="shared" si="144"/>
        <v>2047.7</v>
      </c>
    </row>
    <row r="299" spans="1:13" ht="26.25" thickBot="1" x14ac:dyDescent="0.3">
      <c r="A299" s="16" t="s">
        <v>31</v>
      </c>
      <c r="B299" s="8" t="s">
        <v>332</v>
      </c>
      <c r="C299" s="20">
        <v>148</v>
      </c>
      <c r="D299" s="9" t="s">
        <v>135</v>
      </c>
      <c r="E299" s="9" t="s">
        <v>139</v>
      </c>
      <c r="F299" s="8">
        <v>610</v>
      </c>
      <c r="G299" s="10">
        <v>1911.6</v>
      </c>
      <c r="H299" s="10">
        <v>1358.7</v>
      </c>
      <c r="I299" s="10"/>
      <c r="J299" s="10"/>
      <c r="K299" s="10"/>
      <c r="L299" s="10">
        <v>1978.5</v>
      </c>
      <c r="M299" s="10">
        <v>2047.7</v>
      </c>
    </row>
    <row r="300" spans="1:13" ht="39" thickBot="1" x14ac:dyDescent="0.3">
      <c r="A300" s="16" t="s">
        <v>104</v>
      </c>
      <c r="B300" s="8" t="s">
        <v>333</v>
      </c>
      <c r="C300" s="20">
        <v>148</v>
      </c>
      <c r="D300" s="9" t="s">
        <v>140</v>
      </c>
      <c r="E300" s="9" t="s">
        <v>137</v>
      </c>
      <c r="F300" s="8"/>
      <c r="G300" s="10">
        <f>G301+G306</f>
        <v>16298.699999999999</v>
      </c>
      <c r="H300" s="22">
        <f t="shared" ref="H300:M300" si="145">H301+H306</f>
        <v>0</v>
      </c>
      <c r="I300" s="22">
        <f t="shared" si="145"/>
        <v>0</v>
      </c>
      <c r="J300" s="22">
        <f t="shared" si="145"/>
        <v>11432.2</v>
      </c>
      <c r="K300" s="22">
        <f t="shared" si="145"/>
        <v>0</v>
      </c>
      <c r="L300" s="22">
        <f t="shared" si="145"/>
        <v>14152.1</v>
      </c>
      <c r="M300" s="22">
        <f t="shared" si="145"/>
        <v>14699</v>
      </c>
    </row>
    <row r="301" spans="1:13" ht="64.5" thickBot="1" x14ac:dyDescent="0.3">
      <c r="A301" s="16" t="s">
        <v>105</v>
      </c>
      <c r="B301" s="8" t="s">
        <v>334</v>
      </c>
      <c r="C301" s="20">
        <v>148</v>
      </c>
      <c r="D301" s="9" t="s">
        <v>140</v>
      </c>
      <c r="E301" s="9" t="s">
        <v>137</v>
      </c>
      <c r="F301" s="8"/>
      <c r="G301" s="10">
        <f>G302+G304</f>
        <v>14026.8</v>
      </c>
      <c r="H301" s="22">
        <f t="shared" ref="H301:M301" si="146">H302+H304</f>
        <v>0</v>
      </c>
      <c r="I301" s="22">
        <f t="shared" si="146"/>
        <v>0</v>
      </c>
      <c r="J301" s="22">
        <f t="shared" si="146"/>
        <v>11432.2</v>
      </c>
      <c r="K301" s="22">
        <f t="shared" si="146"/>
        <v>0</v>
      </c>
      <c r="L301" s="22">
        <f t="shared" si="146"/>
        <v>14152.1</v>
      </c>
      <c r="M301" s="22">
        <f t="shared" si="146"/>
        <v>14699</v>
      </c>
    </row>
    <row r="302" spans="1:13" ht="15.75" thickBot="1" x14ac:dyDescent="0.3">
      <c r="A302" s="16" t="s">
        <v>98</v>
      </c>
      <c r="B302" s="8" t="s">
        <v>335</v>
      </c>
      <c r="C302" s="20">
        <v>148</v>
      </c>
      <c r="D302" s="9" t="s">
        <v>140</v>
      </c>
      <c r="E302" s="9" t="s">
        <v>137</v>
      </c>
      <c r="F302" s="8"/>
      <c r="G302" s="10">
        <f>G303</f>
        <v>10316.799999999999</v>
      </c>
      <c r="H302" s="10">
        <f t="shared" ref="H302:M302" si="147">H303</f>
        <v>0</v>
      </c>
      <c r="I302" s="10">
        <f t="shared" si="147"/>
        <v>0</v>
      </c>
      <c r="J302" s="10">
        <f t="shared" si="147"/>
        <v>9361.9</v>
      </c>
      <c r="K302" s="10">
        <f t="shared" si="147"/>
        <v>0</v>
      </c>
      <c r="L302" s="10">
        <f t="shared" si="147"/>
        <v>10312.200000000001</v>
      </c>
      <c r="M302" s="10">
        <f t="shared" si="147"/>
        <v>10724.7</v>
      </c>
    </row>
    <row r="303" spans="1:13" ht="26.25" thickBot="1" x14ac:dyDescent="0.3">
      <c r="A303" s="16" t="s">
        <v>31</v>
      </c>
      <c r="B303" s="8" t="s">
        <v>335</v>
      </c>
      <c r="C303" s="20">
        <v>148</v>
      </c>
      <c r="D303" s="9" t="s">
        <v>140</v>
      </c>
      <c r="E303" s="9" t="s">
        <v>137</v>
      </c>
      <c r="F303" s="8">
        <v>610</v>
      </c>
      <c r="G303" s="10">
        <v>10316.799999999999</v>
      </c>
      <c r="H303" s="10"/>
      <c r="I303" s="10"/>
      <c r="J303" s="10">
        <v>9361.9</v>
      </c>
      <c r="K303" s="10"/>
      <c r="L303" s="10">
        <v>10312.200000000001</v>
      </c>
      <c r="M303" s="10">
        <v>10724.7</v>
      </c>
    </row>
    <row r="304" spans="1:13" ht="64.5" thickBot="1" x14ac:dyDescent="0.3">
      <c r="A304" s="16" t="s">
        <v>33</v>
      </c>
      <c r="B304" s="8" t="s">
        <v>336</v>
      </c>
      <c r="C304" s="20">
        <v>148</v>
      </c>
      <c r="D304" s="9" t="s">
        <v>140</v>
      </c>
      <c r="E304" s="9" t="s">
        <v>137</v>
      </c>
      <c r="F304" s="8"/>
      <c r="G304" s="10">
        <f>G305</f>
        <v>3710</v>
      </c>
      <c r="H304" s="10">
        <f t="shared" ref="H304:M304" si="148">H305</f>
        <v>0</v>
      </c>
      <c r="I304" s="10">
        <f t="shared" si="148"/>
        <v>0</v>
      </c>
      <c r="J304" s="10">
        <f t="shared" si="148"/>
        <v>2070.3000000000002</v>
      </c>
      <c r="K304" s="10">
        <f t="shared" si="148"/>
        <v>0</v>
      </c>
      <c r="L304" s="10">
        <f t="shared" si="148"/>
        <v>3839.9</v>
      </c>
      <c r="M304" s="10">
        <f t="shared" si="148"/>
        <v>3974.3</v>
      </c>
    </row>
    <row r="305" spans="1:13" ht="26.25" thickBot="1" x14ac:dyDescent="0.3">
      <c r="A305" s="16" t="s">
        <v>31</v>
      </c>
      <c r="B305" s="8" t="s">
        <v>337</v>
      </c>
      <c r="C305" s="20">
        <v>148</v>
      </c>
      <c r="D305" s="9" t="s">
        <v>140</v>
      </c>
      <c r="E305" s="9" t="s">
        <v>137</v>
      </c>
      <c r="F305" s="8">
        <v>610</v>
      </c>
      <c r="G305" s="10">
        <v>3710</v>
      </c>
      <c r="H305" s="10"/>
      <c r="I305" s="10"/>
      <c r="J305" s="10">
        <v>2070.3000000000002</v>
      </c>
      <c r="K305" s="10"/>
      <c r="L305" s="10">
        <v>3839.9</v>
      </c>
      <c r="M305" s="10">
        <v>3974.3</v>
      </c>
    </row>
    <row r="306" spans="1:13" ht="77.25" thickBot="1" x14ac:dyDescent="0.3">
      <c r="A306" s="19" t="s">
        <v>374</v>
      </c>
      <c r="B306" s="33" t="s">
        <v>362</v>
      </c>
      <c r="C306" s="20">
        <v>148</v>
      </c>
      <c r="D306" s="9" t="s">
        <v>140</v>
      </c>
      <c r="E306" s="9" t="s">
        <v>137</v>
      </c>
      <c r="F306" s="8"/>
      <c r="G306" s="10">
        <v>2271.9</v>
      </c>
      <c r="H306" s="10"/>
      <c r="I306" s="10"/>
      <c r="J306" s="10">
        <v>0</v>
      </c>
      <c r="K306" s="10"/>
      <c r="L306" s="10">
        <v>0</v>
      </c>
      <c r="M306" s="10">
        <v>0</v>
      </c>
    </row>
    <row r="307" spans="1:13" ht="63.6" customHeight="1" thickBot="1" x14ac:dyDescent="0.3">
      <c r="A307" s="19" t="s">
        <v>360</v>
      </c>
      <c r="B307" s="33" t="s">
        <v>363</v>
      </c>
      <c r="C307" s="20">
        <v>148</v>
      </c>
      <c r="D307" s="9" t="s">
        <v>140</v>
      </c>
      <c r="E307" s="9" t="s">
        <v>137</v>
      </c>
      <c r="F307" s="8"/>
      <c r="G307" s="10">
        <v>2271.9</v>
      </c>
      <c r="H307" s="10"/>
      <c r="I307" s="10"/>
      <c r="J307" s="10">
        <v>0</v>
      </c>
      <c r="K307" s="10"/>
      <c r="L307" s="10">
        <v>0</v>
      </c>
      <c r="M307" s="10">
        <v>0</v>
      </c>
    </row>
    <row r="308" spans="1:13" ht="26.25" thickBot="1" x14ac:dyDescent="0.3">
      <c r="A308" s="16" t="s">
        <v>31</v>
      </c>
      <c r="B308" s="33" t="s">
        <v>363</v>
      </c>
      <c r="C308" s="20">
        <v>148</v>
      </c>
      <c r="D308" s="9" t="s">
        <v>140</v>
      </c>
      <c r="E308" s="9" t="s">
        <v>137</v>
      </c>
      <c r="F308" s="8">
        <v>610</v>
      </c>
      <c r="G308" s="10">
        <v>2271.9</v>
      </c>
      <c r="H308" s="10"/>
      <c r="I308" s="10"/>
      <c r="J308" s="10">
        <v>0</v>
      </c>
      <c r="K308" s="10"/>
      <c r="L308" s="10">
        <v>0</v>
      </c>
      <c r="M308" s="10">
        <v>0</v>
      </c>
    </row>
    <row r="309" spans="1:13" ht="39" thickBot="1" x14ac:dyDescent="0.3">
      <c r="A309" s="16" t="s">
        <v>364</v>
      </c>
      <c r="B309" s="8" t="s">
        <v>338</v>
      </c>
      <c r="C309" s="20">
        <v>148</v>
      </c>
      <c r="D309" s="9" t="s">
        <v>137</v>
      </c>
      <c r="E309" s="9">
        <v>13</v>
      </c>
      <c r="F309" s="8"/>
      <c r="G309" s="10">
        <f>G310</f>
        <v>111.9</v>
      </c>
      <c r="H309" s="10">
        <f t="shared" ref="H309:M311" si="149">H310</f>
        <v>0</v>
      </c>
      <c r="I309" s="10">
        <f t="shared" si="149"/>
        <v>0</v>
      </c>
      <c r="J309" s="10">
        <f t="shared" si="149"/>
        <v>111.9</v>
      </c>
      <c r="K309" s="10">
        <f t="shared" si="149"/>
        <v>0</v>
      </c>
      <c r="L309" s="10">
        <f t="shared" si="149"/>
        <v>112.6</v>
      </c>
      <c r="M309" s="10">
        <f t="shared" si="149"/>
        <v>107.9</v>
      </c>
    </row>
    <row r="310" spans="1:13" ht="64.5" thickBot="1" x14ac:dyDescent="0.3">
      <c r="A310" s="16" t="s">
        <v>365</v>
      </c>
      <c r="B310" s="8" t="s">
        <v>339</v>
      </c>
      <c r="C310" s="20">
        <v>148</v>
      </c>
      <c r="D310" s="9" t="s">
        <v>137</v>
      </c>
      <c r="E310" s="9">
        <v>13</v>
      </c>
      <c r="F310" s="8"/>
      <c r="G310" s="10">
        <f>G311</f>
        <v>111.9</v>
      </c>
      <c r="H310" s="10">
        <f t="shared" si="149"/>
        <v>0</v>
      </c>
      <c r="I310" s="10">
        <f t="shared" si="149"/>
        <v>0</v>
      </c>
      <c r="J310" s="10">
        <f t="shared" si="149"/>
        <v>111.9</v>
      </c>
      <c r="K310" s="10">
        <f t="shared" si="149"/>
        <v>0</v>
      </c>
      <c r="L310" s="10">
        <f t="shared" si="149"/>
        <v>112.6</v>
      </c>
      <c r="M310" s="10">
        <f t="shared" si="149"/>
        <v>107.9</v>
      </c>
    </row>
    <row r="311" spans="1:13" ht="39" thickBot="1" x14ac:dyDescent="0.3">
      <c r="A311" s="16" t="s">
        <v>106</v>
      </c>
      <c r="B311" s="8" t="s">
        <v>340</v>
      </c>
      <c r="C311" s="20">
        <v>148</v>
      </c>
      <c r="D311" s="9" t="s">
        <v>137</v>
      </c>
      <c r="E311" s="9">
        <v>13</v>
      </c>
      <c r="F311" s="8"/>
      <c r="G311" s="10">
        <f>G312</f>
        <v>111.9</v>
      </c>
      <c r="H311" s="10">
        <f t="shared" si="149"/>
        <v>0</v>
      </c>
      <c r="I311" s="10">
        <f t="shared" si="149"/>
        <v>0</v>
      </c>
      <c r="J311" s="10">
        <f t="shared" si="149"/>
        <v>111.9</v>
      </c>
      <c r="K311" s="10">
        <f t="shared" si="149"/>
        <v>0</v>
      </c>
      <c r="L311" s="10">
        <f t="shared" si="149"/>
        <v>112.6</v>
      </c>
      <c r="M311" s="10">
        <f t="shared" si="149"/>
        <v>107.9</v>
      </c>
    </row>
    <row r="312" spans="1:13" ht="26.25" thickBot="1" x14ac:dyDescent="0.3">
      <c r="A312" s="16" t="s">
        <v>31</v>
      </c>
      <c r="B312" s="8" t="s">
        <v>340</v>
      </c>
      <c r="C312" s="20">
        <v>148</v>
      </c>
      <c r="D312" s="9" t="s">
        <v>137</v>
      </c>
      <c r="E312" s="9">
        <v>13</v>
      </c>
      <c r="F312" s="8">
        <v>610</v>
      </c>
      <c r="G312" s="10">
        <v>111.9</v>
      </c>
      <c r="H312" s="10"/>
      <c r="I312" s="10"/>
      <c r="J312" s="10">
        <v>111.9</v>
      </c>
      <c r="K312" s="10"/>
      <c r="L312" s="10">
        <v>112.6</v>
      </c>
      <c r="M312" s="10">
        <v>107.9</v>
      </c>
    </row>
    <row r="313" spans="1:13" ht="77.25" thickBot="1" x14ac:dyDescent="0.3">
      <c r="A313" s="15" t="s">
        <v>367</v>
      </c>
      <c r="B313" s="5" t="s">
        <v>366</v>
      </c>
      <c r="C313" s="5"/>
      <c r="D313" s="11"/>
      <c r="E313" s="11"/>
      <c r="F313" s="5"/>
      <c r="G313" s="7">
        <f>G314</f>
        <v>55318.9</v>
      </c>
      <c r="H313" s="7">
        <f t="shared" ref="H313:M313" si="150">H314</f>
        <v>0</v>
      </c>
      <c r="I313" s="7">
        <f t="shared" si="150"/>
        <v>508.8</v>
      </c>
      <c r="J313" s="7">
        <f t="shared" si="150"/>
        <v>0</v>
      </c>
      <c r="K313" s="7">
        <f t="shared" si="150"/>
        <v>0</v>
      </c>
      <c r="L313" s="7">
        <f t="shared" si="150"/>
        <v>83930.7</v>
      </c>
      <c r="M313" s="7">
        <f t="shared" si="150"/>
        <v>670</v>
      </c>
    </row>
    <row r="314" spans="1:13" ht="51.75" thickBot="1" x14ac:dyDescent="0.3">
      <c r="A314" s="16" t="s">
        <v>111</v>
      </c>
      <c r="B314" s="8" t="s">
        <v>370</v>
      </c>
      <c r="C314" s="8">
        <v>148</v>
      </c>
      <c r="D314" s="9"/>
      <c r="E314" s="9"/>
      <c r="F314" s="8"/>
      <c r="G314" s="10">
        <f>G315</f>
        <v>55318.9</v>
      </c>
      <c r="H314" s="10">
        <f t="shared" ref="H314:M314" si="151">H315</f>
        <v>0</v>
      </c>
      <c r="I314" s="10">
        <f t="shared" si="151"/>
        <v>508.8</v>
      </c>
      <c r="J314" s="10">
        <f t="shared" si="151"/>
        <v>0</v>
      </c>
      <c r="K314" s="10">
        <f t="shared" si="151"/>
        <v>0</v>
      </c>
      <c r="L314" s="10">
        <f t="shared" si="151"/>
        <v>83930.7</v>
      </c>
      <c r="M314" s="10">
        <f t="shared" si="151"/>
        <v>670</v>
      </c>
    </row>
    <row r="315" spans="1:13" ht="39" thickBot="1" x14ac:dyDescent="0.3">
      <c r="A315" s="16" t="s">
        <v>368</v>
      </c>
      <c r="B315" s="8" t="s">
        <v>371</v>
      </c>
      <c r="C315" s="20">
        <v>148</v>
      </c>
      <c r="D315" s="9" t="s">
        <v>138</v>
      </c>
      <c r="E315" s="9" t="s">
        <v>142</v>
      </c>
      <c r="F315" s="8"/>
      <c r="G315" s="10">
        <f>G316+G319+G322</f>
        <v>55318.9</v>
      </c>
      <c r="H315" s="65">
        <f t="shared" ref="H315:M315" si="152">H316+H319</f>
        <v>0</v>
      </c>
      <c r="I315" s="65">
        <f t="shared" si="152"/>
        <v>508.8</v>
      </c>
      <c r="J315" s="65">
        <f t="shared" si="152"/>
        <v>0</v>
      </c>
      <c r="K315" s="65">
        <f t="shared" si="152"/>
        <v>0</v>
      </c>
      <c r="L315" s="65">
        <f t="shared" si="152"/>
        <v>83930.7</v>
      </c>
      <c r="M315" s="65">
        <f t="shared" si="152"/>
        <v>670</v>
      </c>
    </row>
    <row r="316" spans="1:13" ht="26.25" thickBot="1" x14ac:dyDescent="0.3">
      <c r="A316" s="16" t="s">
        <v>112</v>
      </c>
      <c r="B316" s="8" t="s">
        <v>501</v>
      </c>
      <c r="C316" s="20">
        <v>148</v>
      </c>
      <c r="D316" s="9" t="s">
        <v>138</v>
      </c>
      <c r="E316" s="9" t="s">
        <v>142</v>
      </c>
      <c r="F316" s="8"/>
      <c r="G316" s="10">
        <f>G317+G318</f>
        <v>4277.1000000000004</v>
      </c>
      <c r="H316" s="10">
        <f t="shared" ref="H316:M316" si="153">H317</f>
        <v>0</v>
      </c>
      <c r="I316" s="10">
        <f t="shared" si="153"/>
        <v>508.8</v>
      </c>
      <c r="J316" s="10">
        <f t="shared" si="153"/>
        <v>0</v>
      </c>
      <c r="K316" s="10">
        <f t="shared" si="153"/>
        <v>0</v>
      </c>
      <c r="L316" s="10">
        <f t="shared" si="153"/>
        <v>0</v>
      </c>
      <c r="M316" s="10">
        <f t="shared" si="153"/>
        <v>670</v>
      </c>
    </row>
    <row r="317" spans="1:13" ht="51.75" thickBot="1" x14ac:dyDescent="0.3">
      <c r="A317" s="16" t="s">
        <v>9</v>
      </c>
      <c r="B317" s="8" t="s">
        <v>501</v>
      </c>
      <c r="C317" s="20">
        <v>148</v>
      </c>
      <c r="D317" s="9" t="s">
        <v>138</v>
      </c>
      <c r="E317" s="9" t="s">
        <v>142</v>
      </c>
      <c r="F317" s="8">
        <v>240</v>
      </c>
      <c r="G317" s="10">
        <v>1632.1</v>
      </c>
      <c r="H317" s="10"/>
      <c r="I317" s="10">
        <v>508.8</v>
      </c>
      <c r="J317" s="10"/>
      <c r="K317" s="10"/>
      <c r="L317" s="10">
        <v>0</v>
      </c>
      <c r="M317" s="10">
        <v>670</v>
      </c>
    </row>
    <row r="318" spans="1:13" ht="15.75" thickBot="1" x14ac:dyDescent="0.3">
      <c r="A318" s="62" t="s">
        <v>113</v>
      </c>
      <c r="B318" s="63" t="s">
        <v>501</v>
      </c>
      <c r="C318" s="63">
        <v>148</v>
      </c>
      <c r="D318" s="64" t="s">
        <v>138</v>
      </c>
      <c r="E318" s="64" t="s">
        <v>142</v>
      </c>
      <c r="F318" s="63">
        <v>410</v>
      </c>
      <c r="G318" s="65">
        <v>2645</v>
      </c>
      <c r="H318" s="65"/>
      <c r="I318" s="65"/>
      <c r="J318" s="65"/>
      <c r="K318" s="65"/>
      <c r="L318" s="65">
        <v>0</v>
      </c>
      <c r="M318" s="65">
        <v>0</v>
      </c>
    </row>
    <row r="319" spans="1:13" ht="51.75" thickBot="1" x14ac:dyDescent="0.3">
      <c r="A319" s="19" t="s">
        <v>487</v>
      </c>
      <c r="B319" s="57" t="s">
        <v>488</v>
      </c>
      <c r="C319" s="56">
        <v>148</v>
      </c>
      <c r="D319" s="57" t="s">
        <v>138</v>
      </c>
      <c r="E319" s="57" t="s">
        <v>142</v>
      </c>
      <c r="F319" s="56"/>
      <c r="G319" s="55">
        <f>G320+G321</f>
        <v>50041.8</v>
      </c>
      <c r="H319" s="78">
        <f t="shared" ref="H319:M319" si="154">H320+H321</f>
        <v>0</v>
      </c>
      <c r="I319" s="78">
        <f t="shared" si="154"/>
        <v>0</v>
      </c>
      <c r="J319" s="78">
        <f t="shared" si="154"/>
        <v>0</v>
      </c>
      <c r="K319" s="78">
        <f t="shared" si="154"/>
        <v>0</v>
      </c>
      <c r="L319" s="78">
        <f t="shared" si="154"/>
        <v>83930.7</v>
      </c>
      <c r="M319" s="78">
        <f t="shared" si="154"/>
        <v>0</v>
      </c>
    </row>
    <row r="320" spans="1:13" ht="51.75" thickBot="1" x14ac:dyDescent="0.3">
      <c r="A320" s="19" t="s">
        <v>9</v>
      </c>
      <c r="B320" s="57" t="s">
        <v>488</v>
      </c>
      <c r="C320" s="56">
        <v>148</v>
      </c>
      <c r="D320" s="57" t="s">
        <v>138</v>
      </c>
      <c r="E320" s="57" t="s">
        <v>142</v>
      </c>
      <c r="F320" s="56">
        <v>240</v>
      </c>
      <c r="G320" s="55">
        <v>16065.9</v>
      </c>
      <c r="H320" s="55"/>
      <c r="I320" s="55"/>
      <c r="J320" s="55"/>
      <c r="K320" s="55"/>
      <c r="L320" s="55">
        <v>5325.5</v>
      </c>
      <c r="M320" s="55">
        <v>0</v>
      </c>
    </row>
    <row r="321" spans="1:13" ht="15.75" thickBot="1" x14ac:dyDescent="0.3">
      <c r="A321" s="19" t="s">
        <v>113</v>
      </c>
      <c r="B321" s="81" t="s">
        <v>488</v>
      </c>
      <c r="C321" s="79">
        <v>148</v>
      </c>
      <c r="D321" s="81" t="s">
        <v>138</v>
      </c>
      <c r="E321" s="81" t="s">
        <v>142</v>
      </c>
      <c r="F321" s="79">
        <v>410</v>
      </c>
      <c r="G321" s="78">
        <v>33975.9</v>
      </c>
      <c r="H321" s="78"/>
      <c r="I321" s="78"/>
      <c r="J321" s="78"/>
      <c r="K321" s="78"/>
      <c r="L321" s="78">
        <v>78605.2</v>
      </c>
      <c r="M321" s="78">
        <v>0</v>
      </c>
    </row>
    <row r="322" spans="1:13" ht="51.75" thickBot="1" x14ac:dyDescent="0.3">
      <c r="A322" s="19" t="s">
        <v>538</v>
      </c>
      <c r="B322" s="72" t="s">
        <v>535</v>
      </c>
      <c r="C322" s="71">
        <v>148</v>
      </c>
      <c r="D322" s="72" t="s">
        <v>138</v>
      </c>
      <c r="E322" s="72" t="s">
        <v>142</v>
      </c>
      <c r="F322" s="71"/>
      <c r="G322" s="73">
        <f>G323</f>
        <v>1000</v>
      </c>
      <c r="H322" s="73">
        <f t="shared" ref="H322:M323" si="155">H323</f>
        <v>0</v>
      </c>
      <c r="I322" s="73">
        <f t="shared" si="155"/>
        <v>0</v>
      </c>
      <c r="J322" s="73">
        <f t="shared" si="155"/>
        <v>0</v>
      </c>
      <c r="K322" s="73">
        <f t="shared" si="155"/>
        <v>0</v>
      </c>
      <c r="L322" s="73">
        <f t="shared" si="155"/>
        <v>0</v>
      </c>
      <c r="M322" s="73">
        <f t="shared" si="155"/>
        <v>0</v>
      </c>
    </row>
    <row r="323" spans="1:13" ht="77.25" thickBot="1" x14ac:dyDescent="0.3">
      <c r="A323" s="19" t="s">
        <v>537</v>
      </c>
      <c r="B323" s="72" t="s">
        <v>534</v>
      </c>
      <c r="C323" s="71">
        <v>148</v>
      </c>
      <c r="D323" s="72" t="s">
        <v>138</v>
      </c>
      <c r="E323" s="72" t="s">
        <v>142</v>
      </c>
      <c r="F323" s="71"/>
      <c r="G323" s="73">
        <f>G324</f>
        <v>1000</v>
      </c>
      <c r="H323" s="73">
        <f t="shared" si="155"/>
        <v>0</v>
      </c>
      <c r="I323" s="73">
        <f t="shared" si="155"/>
        <v>0</v>
      </c>
      <c r="J323" s="73">
        <f t="shared" si="155"/>
        <v>0</v>
      </c>
      <c r="K323" s="73">
        <f t="shared" si="155"/>
        <v>0</v>
      </c>
      <c r="L323" s="73">
        <f t="shared" si="155"/>
        <v>0</v>
      </c>
      <c r="M323" s="73">
        <f t="shared" si="155"/>
        <v>0</v>
      </c>
    </row>
    <row r="324" spans="1:13" ht="26.25" thickBot="1" x14ac:dyDescent="0.3">
      <c r="A324" s="19" t="s">
        <v>536</v>
      </c>
      <c r="B324" s="72" t="s">
        <v>534</v>
      </c>
      <c r="C324" s="71">
        <v>148</v>
      </c>
      <c r="D324" s="72" t="s">
        <v>138</v>
      </c>
      <c r="E324" s="72" t="s">
        <v>142</v>
      </c>
      <c r="F324" s="71">
        <v>810</v>
      </c>
      <c r="G324" s="73">
        <v>1000</v>
      </c>
      <c r="H324" s="73"/>
      <c r="I324" s="73"/>
      <c r="J324" s="73"/>
      <c r="K324" s="73"/>
      <c r="L324" s="73">
        <v>0</v>
      </c>
      <c r="M324" s="73">
        <v>0</v>
      </c>
    </row>
    <row r="325" spans="1:13" ht="77.25" thickBot="1" x14ac:dyDescent="0.3">
      <c r="A325" s="15" t="s">
        <v>369</v>
      </c>
      <c r="B325" s="5" t="s">
        <v>506</v>
      </c>
      <c r="C325" s="5"/>
      <c r="D325" s="11"/>
      <c r="E325" s="11"/>
      <c r="F325" s="5"/>
      <c r="G325" s="7">
        <f>G326+G329</f>
        <v>710</v>
      </c>
      <c r="H325" s="7">
        <f t="shared" ref="H325:M325" si="156">H326+H329</f>
        <v>0</v>
      </c>
      <c r="I325" s="7">
        <f t="shared" si="156"/>
        <v>1013.4</v>
      </c>
      <c r="J325" s="7">
        <f t="shared" si="156"/>
        <v>0</v>
      </c>
      <c r="K325" s="7">
        <f t="shared" si="156"/>
        <v>0</v>
      </c>
      <c r="L325" s="7">
        <f t="shared" si="156"/>
        <v>720.2</v>
      </c>
      <c r="M325" s="7">
        <f t="shared" si="156"/>
        <v>760</v>
      </c>
    </row>
    <row r="326" spans="1:13" ht="51.75" thickBot="1" x14ac:dyDescent="0.3">
      <c r="A326" s="16" t="s">
        <v>114</v>
      </c>
      <c r="B326" s="8" t="s">
        <v>372</v>
      </c>
      <c r="C326" s="8">
        <v>148</v>
      </c>
      <c r="D326" s="9" t="s">
        <v>138</v>
      </c>
      <c r="E326" s="9" t="s">
        <v>137</v>
      </c>
      <c r="F326" s="8"/>
      <c r="G326" s="10">
        <f>G327</f>
        <v>500</v>
      </c>
      <c r="H326" s="10">
        <f t="shared" ref="H326:M326" si="157">H327</f>
        <v>0</v>
      </c>
      <c r="I326" s="10">
        <f t="shared" si="157"/>
        <v>1013.4</v>
      </c>
      <c r="J326" s="10">
        <f t="shared" si="157"/>
        <v>0</v>
      </c>
      <c r="K326" s="10">
        <f t="shared" si="157"/>
        <v>0</v>
      </c>
      <c r="L326" s="10">
        <f t="shared" si="157"/>
        <v>720.2</v>
      </c>
      <c r="M326" s="10">
        <f t="shared" si="157"/>
        <v>760</v>
      </c>
    </row>
    <row r="327" spans="1:13" ht="51.75" thickBot="1" x14ac:dyDescent="0.3">
      <c r="A327" s="16" t="s">
        <v>115</v>
      </c>
      <c r="B327" s="8" t="s">
        <v>373</v>
      </c>
      <c r="C327" s="8">
        <v>148</v>
      </c>
      <c r="D327" s="9" t="s">
        <v>138</v>
      </c>
      <c r="E327" s="9" t="s">
        <v>137</v>
      </c>
      <c r="F327" s="8"/>
      <c r="G327" s="10">
        <f>G328</f>
        <v>500</v>
      </c>
      <c r="H327" s="10">
        <f t="shared" ref="H327:M327" si="158">H328</f>
        <v>0</v>
      </c>
      <c r="I327" s="10">
        <f t="shared" si="158"/>
        <v>1013.4</v>
      </c>
      <c r="J327" s="10">
        <f t="shared" si="158"/>
        <v>0</v>
      </c>
      <c r="K327" s="10">
        <f t="shared" si="158"/>
        <v>0</v>
      </c>
      <c r="L327" s="10">
        <f t="shared" si="158"/>
        <v>720.2</v>
      </c>
      <c r="M327" s="10">
        <f t="shared" si="158"/>
        <v>760</v>
      </c>
    </row>
    <row r="328" spans="1:13" ht="51.75" thickBot="1" x14ac:dyDescent="0.3">
      <c r="A328" s="62" t="s">
        <v>6</v>
      </c>
      <c r="B328" s="8" t="s">
        <v>373</v>
      </c>
      <c r="C328" s="8">
        <v>148</v>
      </c>
      <c r="D328" s="9" t="s">
        <v>138</v>
      </c>
      <c r="E328" s="9" t="s">
        <v>137</v>
      </c>
      <c r="F328" s="8">
        <v>240</v>
      </c>
      <c r="G328" s="10">
        <v>500</v>
      </c>
      <c r="H328" s="10"/>
      <c r="I328" s="10">
        <v>1013.4</v>
      </c>
      <c r="J328" s="10"/>
      <c r="K328" s="10"/>
      <c r="L328" s="10">
        <v>720.2</v>
      </c>
      <c r="M328" s="10">
        <v>760</v>
      </c>
    </row>
    <row r="329" spans="1:13" ht="115.5" thickBot="1" x14ac:dyDescent="0.3">
      <c r="A329" s="62" t="s">
        <v>521</v>
      </c>
      <c r="B329" s="63" t="s">
        <v>524</v>
      </c>
      <c r="C329" s="63">
        <v>148</v>
      </c>
      <c r="D329" s="64" t="s">
        <v>138</v>
      </c>
      <c r="E329" s="64" t="s">
        <v>137</v>
      </c>
      <c r="F329" s="63"/>
      <c r="G329" s="65">
        <f>G330</f>
        <v>210</v>
      </c>
      <c r="H329" s="65"/>
      <c r="I329" s="65"/>
      <c r="J329" s="65"/>
      <c r="K329" s="65"/>
      <c r="L329" s="65">
        <f>L330</f>
        <v>0</v>
      </c>
      <c r="M329" s="65">
        <f>M330</f>
        <v>0</v>
      </c>
    </row>
    <row r="330" spans="1:13" ht="105" customHeight="1" thickBot="1" x14ac:dyDescent="0.3">
      <c r="A330" s="62" t="s">
        <v>522</v>
      </c>
      <c r="B330" s="63" t="s">
        <v>523</v>
      </c>
      <c r="C330" s="63">
        <v>148</v>
      </c>
      <c r="D330" s="64" t="s">
        <v>138</v>
      </c>
      <c r="E330" s="64" t="s">
        <v>137</v>
      </c>
      <c r="F330" s="63"/>
      <c r="G330" s="65">
        <f>G331</f>
        <v>210</v>
      </c>
      <c r="H330" s="65"/>
      <c r="I330" s="65"/>
      <c r="J330" s="65"/>
      <c r="K330" s="65"/>
      <c r="L330" s="65">
        <f>L331</f>
        <v>0</v>
      </c>
      <c r="M330" s="65">
        <f>M331</f>
        <v>0</v>
      </c>
    </row>
    <row r="331" spans="1:13" ht="51.75" thickBot="1" x14ac:dyDescent="0.3">
      <c r="A331" s="62" t="s">
        <v>6</v>
      </c>
      <c r="B331" s="63" t="s">
        <v>523</v>
      </c>
      <c r="C331" s="63">
        <v>148</v>
      </c>
      <c r="D331" s="64" t="s">
        <v>138</v>
      </c>
      <c r="E331" s="64" t="s">
        <v>137</v>
      </c>
      <c r="F331" s="63">
        <v>240</v>
      </c>
      <c r="G331" s="65">
        <v>210</v>
      </c>
      <c r="H331" s="65"/>
      <c r="I331" s="65"/>
      <c r="J331" s="65"/>
      <c r="K331" s="65"/>
      <c r="L331" s="65">
        <v>0</v>
      </c>
      <c r="M331" s="65">
        <v>0</v>
      </c>
    </row>
    <row r="332" spans="1:13" ht="77.25" thickBot="1" x14ac:dyDescent="0.3">
      <c r="A332" s="15" t="s">
        <v>379</v>
      </c>
      <c r="B332" s="5" t="s">
        <v>375</v>
      </c>
      <c r="C332" s="5"/>
      <c r="D332" s="11"/>
      <c r="E332" s="11"/>
      <c r="F332" s="5"/>
      <c r="G332" s="7">
        <f>G333</f>
        <v>20889.3</v>
      </c>
      <c r="H332" s="7">
        <f t="shared" ref="H332:M332" si="159">H333</f>
        <v>0</v>
      </c>
      <c r="I332" s="7">
        <f t="shared" si="159"/>
        <v>0</v>
      </c>
      <c r="J332" s="7">
        <f t="shared" si="159"/>
        <v>0</v>
      </c>
      <c r="K332" s="7">
        <f t="shared" si="159"/>
        <v>0</v>
      </c>
      <c r="L332" s="7">
        <f t="shared" si="159"/>
        <v>0</v>
      </c>
      <c r="M332" s="7">
        <f t="shared" si="159"/>
        <v>0</v>
      </c>
    </row>
    <row r="333" spans="1:13" ht="64.5" thickBot="1" x14ac:dyDescent="0.3">
      <c r="A333" s="16" t="s">
        <v>116</v>
      </c>
      <c r="B333" s="8" t="s">
        <v>376</v>
      </c>
      <c r="C333" s="8">
        <v>148</v>
      </c>
      <c r="D333" s="9" t="s">
        <v>138</v>
      </c>
      <c r="E333" s="9" t="s">
        <v>137</v>
      </c>
      <c r="F333" s="8"/>
      <c r="G333" s="10">
        <f>G334+G336+G338</f>
        <v>20889.3</v>
      </c>
      <c r="H333" s="10">
        <f t="shared" ref="H333:M333" si="160">H334+H336+H338</f>
        <v>0</v>
      </c>
      <c r="I333" s="10">
        <f t="shared" si="160"/>
        <v>0</v>
      </c>
      <c r="J333" s="10">
        <f t="shared" si="160"/>
        <v>0</v>
      </c>
      <c r="K333" s="10">
        <f t="shared" si="160"/>
        <v>0</v>
      </c>
      <c r="L333" s="10">
        <f t="shared" si="160"/>
        <v>0</v>
      </c>
      <c r="M333" s="10">
        <f t="shared" si="160"/>
        <v>0</v>
      </c>
    </row>
    <row r="334" spans="1:13" ht="166.5" thickBot="1" x14ac:dyDescent="0.3">
      <c r="A334" s="16" t="s">
        <v>117</v>
      </c>
      <c r="B334" s="8" t="s">
        <v>377</v>
      </c>
      <c r="C334" s="20">
        <v>148</v>
      </c>
      <c r="D334" s="9" t="s">
        <v>138</v>
      </c>
      <c r="E334" s="9" t="s">
        <v>137</v>
      </c>
      <c r="F334" s="8"/>
      <c r="G334" s="10">
        <f>G335</f>
        <v>8196.4</v>
      </c>
      <c r="H334" s="10">
        <f t="shared" ref="H334:M334" si="161">H335</f>
        <v>0</v>
      </c>
      <c r="I334" s="10">
        <f t="shared" si="161"/>
        <v>0</v>
      </c>
      <c r="J334" s="10">
        <f t="shared" si="161"/>
        <v>0</v>
      </c>
      <c r="K334" s="10">
        <f t="shared" si="161"/>
        <v>0</v>
      </c>
      <c r="L334" s="10">
        <f t="shared" si="161"/>
        <v>0</v>
      </c>
      <c r="M334" s="10">
        <f t="shared" si="161"/>
        <v>0</v>
      </c>
    </row>
    <row r="335" spans="1:13" ht="15.75" thickBot="1" x14ac:dyDescent="0.3">
      <c r="A335" s="16" t="s">
        <v>113</v>
      </c>
      <c r="B335" s="8" t="s">
        <v>377</v>
      </c>
      <c r="C335" s="20">
        <v>148</v>
      </c>
      <c r="D335" s="9" t="s">
        <v>138</v>
      </c>
      <c r="E335" s="9" t="s">
        <v>137</v>
      </c>
      <c r="F335" s="8">
        <v>410</v>
      </c>
      <c r="G335" s="10">
        <v>8196.4</v>
      </c>
      <c r="H335" s="10"/>
      <c r="I335" s="10">
        <v>0</v>
      </c>
      <c r="J335" s="10"/>
      <c r="K335" s="10"/>
      <c r="L335" s="10">
        <v>0</v>
      </c>
      <c r="M335" s="10">
        <v>0</v>
      </c>
    </row>
    <row r="336" spans="1:13" ht="115.5" thickBot="1" x14ac:dyDescent="0.3">
      <c r="A336" s="16" t="s">
        <v>118</v>
      </c>
      <c r="B336" s="8" t="s">
        <v>378</v>
      </c>
      <c r="C336" s="20">
        <v>148</v>
      </c>
      <c r="D336" s="9" t="s">
        <v>138</v>
      </c>
      <c r="E336" s="9" t="s">
        <v>137</v>
      </c>
      <c r="F336" s="8"/>
      <c r="G336" s="10">
        <f>G337</f>
        <v>12688.9</v>
      </c>
      <c r="H336" s="10">
        <f t="shared" ref="H336:M336" si="162">H337</f>
        <v>0</v>
      </c>
      <c r="I336" s="10">
        <f t="shared" si="162"/>
        <v>0</v>
      </c>
      <c r="J336" s="10">
        <f t="shared" si="162"/>
        <v>0</v>
      </c>
      <c r="K336" s="10">
        <f t="shared" si="162"/>
        <v>0</v>
      </c>
      <c r="L336" s="10">
        <f t="shared" si="162"/>
        <v>0</v>
      </c>
      <c r="M336" s="10">
        <f t="shared" si="162"/>
        <v>0</v>
      </c>
    </row>
    <row r="337" spans="1:13" ht="15.75" thickBot="1" x14ac:dyDescent="0.3">
      <c r="A337" s="62" t="s">
        <v>113</v>
      </c>
      <c r="B337" s="8" t="s">
        <v>378</v>
      </c>
      <c r="C337" s="20">
        <v>148</v>
      </c>
      <c r="D337" s="9" t="s">
        <v>138</v>
      </c>
      <c r="E337" s="9" t="s">
        <v>137</v>
      </c>
      <c r="F337" s="8">
        <v>410</v>
      </c>
      <c r="G337" s="10">
        <v>12688.9</v>
      </c>
      <c r="H337" s="10"/>
      <c r="I337" s="10"/>
      <c r="J337" s="10">
        <v>0</v>
      </c>
      <c r="K337" s="10"/>
      <c r="L337" s="34">
        <v>0</v>
      </c>
      <c r="M337" s="10">
        <v>0</v>
      </c>
    </row>
    <row r="338" spans="1:13" ht="39" thickBot="1" x14ac:dyDescent="0.3">
      <c r="A338" s="16" t="s">
        <v>380</v>
      </c>
      <c r="B338" s="8" t="s">
        <v>502</v>
      </c>
      <c r="C338" s="20">
        <v>148</v>
      </c>
      <c r="D338" s="9" t="s">
        <v>138</v>
      </c>
      <c r="E338" s="9" t="s">
        <v>137</v>
      </c>
      <c r="F338" s="8"/>
      <c r="G338" s="10">
        <f>G339</f>
        <v>4</v>
      </c>
      <c r="H338" s="10">
        <f t="shared" ref="H338:M338" si="163">H339</f>
        <v>0</v>
      </c>
      <c r="I338" s="10">
        <f t="shared" si="163"/>
        <v>0</v>
      </c>
      <c r="J338" s="10">
        <f t="shared" si="163"/>
        <v>0</v>
      </c>
      <c r="K338" s="10">
        <f t="shared" si="163"/>
        <v>0</v>
      </c>
      <c r="L338" s="10">
        <f t="shared" si="163"/>
        <v>0</v>
      </c>
      <c r="M338" s="10">
        <f t="shared" si="163"/>
        <v>0</v>
      </c>
    </row>
    <row r="339" spans="1:13" ht="51.75" thickBot="1" x14ac:dyDescent="0.3">
      <c r="A339" s="16" t="s">
        <v>9</v>
      </c>
      <c r="B339" s="8" t="s">
        <v>502</v>
      </c>
      <c r="C339" s="20">
        <v>148</v>
      </c>
      <c r="D339" s="9" t="s">
        <v>138</v>
      </c>
      <c r="E339" s="9" t="s">
        <v>137</v>
      </c>
      <c r="F339" s="8">
        <v>240</v>
      </c>
      <c r="G339" s="10">
        <v>4</v>
      </c>
      <c r="H339" s="10"/>
      <c r="I339" s="10"/>
      <c r="J339" s="10">
        <v>0</v>
      </c>
      <c r="K339" s="10"/>
      <c r="L339" s="10">
        <v>0</v>
      </c>
      <c r="M339" s="10">
        <v>0</v>
      </c>
    </row>
    <row r="340" spans="1:13" ht="90" thickBot="1" x14ac:dyDescent="0.3">
      <c r="A340" s="15" t="s">
        <v>382</v>
      </c>
      <c r="B340" s="5" t="s">
        <v>381</v>
      </c>
      <c r="C340" s="20"/>
      <c r="D340" s="11"/>
      <c r="E340" s="11"/>
      <c r="F340" s="5"/>
      <c r="G340" s="7">
        <f t="shared" ref="G340:M340" si="164">G341+G362</f>
        <v>3510.8</v>
      </c>
      <c r="H340" s="7" t="e">
        <f t="shared" si="164"/>
        <v>#REF!</v>
      </c>
      <c r="I340" s="7" t="e">
        <f t="shared" si="164"/>
        <v>#REF!</v>
      </c>
      <c r="J340" s="7" t="e">
        <f t="shared" si="164"/>
        <v>#REF!</v>
      </c>
      <c r="K340" s="7" t="e">
        <f t="shared" si="164"/>
        <v>#REF!</v>
      </c>
      <c r="L340" s="7">
        <f t="shared" si="164"/>
        <v>1856.6</v>
      </c>
      <c r="M340" s="7">
        <f t="shared" si="164"/>
        <v>351.2</v>
      </c>
    </row>
    <row r="341" spans="1:13" ht="77.25" thickBot="1" x14ac:dyDescent="0.3">
      <c r="A341" s="16" t="s">
        <v>383</v>
      </c>
      <c r="B341" s="8" t="s">
        <v>384</v>
      </c>
      <c r="C341" s="20">
        <v>148</v>
      </c>
      <c r="D341" s="9"/>
      <c r="E341" s="9"/>
      <c r="F341" s="8"/>
      <c r="G341" s="10">
        <f t="shared" ref="G341:M341" si="165">G342+G345+G348+G351+G355+G358</f>
        <v>2360.5</v>
      </c>
      <c r="H341" s="65">
        <f t="shared" si="165"/>
        <v>0</v>
      </c>
      <c r="I341" s="65">
        <f t="shared" si="165"/>
        <v>1160.3999999999999</v>
      </c>
      <c r="J341" s="65">
        <f t="shared" si="165"/>
        <v>50.9</v>
      </c>
      <c r="K341" s="65">
        <f t="shared" si="165"/>
        <v>0</v>
      </c>
      <c r="L341" s="65">
        <f t="shared" si="165"/>
        <v>1218.5999999999999</v>
      </c>
      <c r="M341" s="65">
        <f t="shared" si="165"/>
        <v>0</v>
      </c>
    </row>
    <row r="342" spans="1:13" ht="39" thickBot="1" x14ac:dyDescent="0.3">
      <c r="A342" s="16" t="s">
        <v>119</v>
      </c>
      <c r="B342" s="8" t="s">
        <v>385</v>
      </c>
      <c r="C342" s="20">
        <v>148</v>
      </c>
      <c r="D342" s="9" t="s">
        <v>137</v>
      </c>
      <c r="E342" s="9">
        <v>13</v>
      </c>
      <c r="F342" s="8"/>
      <c r="G342" s="10">
        <f>G343</f>
        <v>50.9</v>
      </c>
      <c r="H342" s="10">
        <f t="shared" ref="H342:M343" si="166">H343</f>
        <v>0</v>
      </c>
      <c r="I342" s="10">
        <f t="shared" si="166"/>
        <v>0</v>
      </c>
      <c r="J342" s="10">
        <f t="shared" si="166"/>
        <v>50.9</v>
      </c>
      <c r="K342" s="10">
        <f t="shared" si="166"/>
        <v>0</v>
      </c>
      <c r="L342" s="10">
        <f t="shared" si="166"/>
        <v>51.2</v>
      </c>
      <c r="M342" s="10">
        <f t="shared" si="166"/>
        <v>0</v>
      </c>
    </row>
    <row r="343" spans="1:13" ht="51.75" thickBot="1" x14ac:dyDescent="0.3">
      <c r="A343" s="16" t="s">
        <v>120</v>
      </c>
      <c r="B343" s="8" t="s">
        <v>386</v>
      </c>
      <c r="C343" s="20">
        <v>148</v>
      </c>
      <c r="D343" s="9" t="s">
        <v>137</v>
      </c>
      <c r="E343" s="9">
        <v>13</v>
      </c>
      <c r="F343" s="8"/>
      <c r="G343" s="10">
        <f>G344</f>
        <v>50.9</v>
      </c>
      <c r="H343" s="10">
        <f t="shared" si="166"/>
        <v>0</v>
      </c>
      <c r="I343" s="10">
        <f t="shared" si="166"/>
        <v>0</v>
      </c>
      <c r="J343" s="10">
        <f t="shared" si="166"/>
        <v>50.9</v>
      </c>
      <c r="K343" s="10">
        <f t="shared" si="166"/>
        <v>0</v>
      </c>
      <c r="L343" s="10">
        <f t="shared" si="166"/>
        <v>51.2</v>
      </c>
      <c r="M343" s="10">
        <f t="shared" si="166"/>
        <v>0</v>
      </c>
    </row>
    <row r="344" spans="1:13" ht="51.75" thickBot="1" x14ac:dyDescent="0.3">
      <c r="A344" s="16" t="s">
        <v>17</v>
      </c>
      <c r="B344" s="8" t="s">
        <v>386</v>
      </c>
      <c r="C344" s="20">
        <v>148</v>
      </c>
      <c r="D344" s="9" t="s">
        <v>137</v>
      </c>
      <c r="E344" s="9">
        <v>13</v>
      </c>
      <c r="F344" s="8">
        <v>240</v>
      </c>
      <c r="G344" s="10">
        <v>50.9</v>
      </c>
      <c r="H344" s="10"/>
      <c r="I344" s="10"/>
      <c r="J344" s="10">
        <v>50.9</v>
      </c>
      <c r="K344" s="10"/>
      <c r="L344" s="10">
        <v>51.2</v>
      </c>
      <c r="M344" s="10">
        <v>0</v>
      </c>
    </row>
    <row r="345" spans="1:13" ht="128.25" thickBot="1" x14ac:dyDescent="0.3">
      <c r="A345" s="16" t="s">
        <v>121</v>
      </c>
      <c r="B345" s="8" t="s">
        <v>389</v>
      </c>
      <c r="C345" s="20">
        <v>148</v>
      </c>
      <c r="D345" s="9" t="s">
        <v>137</v>
      </c>
      <c r="E345" s="9">
        <v>13</v>
      </c>
      <c r="F345" s="8"/>
      <c r="G345" s="10">
        <f>G346</f>
        <v>51.8</v>
      </c>
      <c r="H345" s="10">
        <f t="shared" ref="H345:M346" si="167">H346</f>
        <v>0</v>
      </c>
      <c r="I345" s="10">
        <f t="shared" si="167"/>
        <v>101.8</v>
      </c>
      <c r="J345" s="10">
        <f t="shared" si="167"/>
        <v>0</v>
      </c>
      <c r="K345" s="10">
        <f t="shared" si="167"/>
        <v>0</v>
      </c>
      <c r="L345" s="10">
        <f t="shared" si="167"/>
        <v>102.4</v>
      </c>
      <c r="M345" s="10">
        <f t="shared" si="167"/>
        <v>0</v>
      </c>
    </row>
    <row r="346" spans="1:13" ht="51.75" thickBot="1" x14ac:dyDescent="0.3">
      <c r="A346" s="16" t="s">
        <v>122</v>
      </c>
      <c r="B346" s="8" t="s">
        <v>390</v>
      </c>
      <c r="C346" s="20">
        <v>148</v>
      </c>
      <c r="D346" s="9" t="s">
        <v>137</v>
      </c>
      <c r="E346" s="9">
        <v>13</v>
      </c>
      <c r="F346" s="8"/>
      <c r="G346" s="10">
        <f>G347</f>
        <v>51.8</v>
      </c>
      <c r="H346" s="10">
        <f t="shared" si="167"/>
        <v>0</v>
      </c>
      <c r="I346" s="10">
        <f t="shared" si="167"/>
        <v>101.8</v>
      </c>
      <c r="J346" s="10">
        <f t="shared" si="167"/>
        <v>0</v>
      </c>
      <c r="K346" s="10">
        <f t="shared" si="167"/>
        <v>0</v>
      </c>
      <c r="L346" s="10">
        <f t="shared" si="167"/>
        <v>102.4</v>
      </c>
      <c r="M346" s="10">
        <f t="shared" si="167"/>
        <v>0</v>
      </c>
    </row>
    <row r="347" spans="1:13" ht="51.75" thickBot="1" x14ac:dyDescent="0.3">
      <c r="A347" s="16" t="s">
        <v>17</v>
      </c>
      <c r="B347" s="8" t="s">
        <v>390</v>
      </c>
      <c r="C347" s="20">
        <v>148</v>
      </c>
      <c r="D347" s="9" t="s">
        <v>137</v>
      </c>
      <c r="E347" s="9">
        <v>13</v>
      </c>
      <c r="F347" s="8">
        <v>240</v>
      </c>
      <c r="G347" s="10">
        <v>51.8</v>
      </c>
      <c r="H347" s="10"/>
      <c r="I347" s="10">
        <v>101.8</v>
      </c>
      <c r="J347" s="10"/>
      <c r="K347" s="10"/>
      <c r="L347" s="10">
        <v>102.4</v>
      </c>
      <c r="M347" s="10">
        <v>0</v>
      </c>
    </row>
    <row r="348" spans="1:13" ht="79.5" customHeight="1" thickBot="1" x14ac:dyDescent="0.3">
      <c r="A348" s="16" t="s">
        <v>392</v>
      </c>
      <c r="B348" s="8" t="s">
        <v>387</v>
      </c>
      <c r="C348" s="20">
        <v>148</v>
      </c>
      <c r="D348" s="9" t="s">
        <v>137</v>
      </c>
      <c r="E348" s="9">
        <v>13</v>
      </c>
      <c r="F348" s="8"/>
      <c r="G348" s="10">
        <f>G349</f>
        <v>500</v>
      </c>
      <c r="H348" s="10">
        <f t="shared" ref="H348:M349" si="168">H349</f>
        <v>0</v>
      </c>
      <c r="I348" s="10">
        <f t="shared" si="168"/>
        <v>625.79999999999995</v>
      </c>
      <c r="J348" s="10">
        <f t="shared" si="168"/>
        <v>0</v>
      </c>
      <c r="K348" s="10">
        <f t="shared" si="168"/>
        <v>0</v>
      </c>
      <c r="L348" s="10">
        <f t="shared" si="168"/>
        <v>629.6</v>
      </c>
      <c r="M348" s="10">
        <f t="shared" si="168"/>
        <v>0</v>
      </c>
    </row>
    <row r="349" spans="1:13" ht="26.25" thickBot="1" x14ac:dyDescent="0.3">
      <c r="A349" s="16" t="s">
        <v>123</v>
      </c>
      <c r="B349" s="8" t="s">
        <v>391</v>
      </c>
      <c r="C349" s="20">
        <v>148</v>
      </c>
      <c r="D349" s="9" t="s">
        <v>137</v>
      </c>
      <c r="E349" s="9">
        <v>13</v>
      </c>
      <c r="F349" s="8"/>
      <c r="G349" s="10">
        <f>G350</f>
        <v>500</v>
      </c>
      <c r="H349" s="10">
        <f t="shared" si="168"/>
        <v>0</v>
      </c>
      <c r="I349" s="10">
        <f t="shared" si="168"/>
        <v>625.79999999999995</v>
      </c>
      <c r="J349" s="10">
        <f t="shared" si="168"/>
        <v>0</v>
      </c>
      <c r="K349" s="10">
        <f t="shared" si="168"/>
        <v>0</v>
      </c>
      <c r="L349" s="10">
        <f t="shared" si="168"/>
        <v>629.6</v>
      </c>
      <c r="M349" s="10">
        <f t="shared" si="168"/>
        <v>0</v>
      </c>
    </row>
    <row r="350" spans="1:13" ht="51.75" thickBot="1" x14ac:dyDescent="0.3">
      <c r="A350" s="16" t="s">
        <v>17</v>
      </c>
      <c r="B350" s="8" t="s">
        <v>391</v>
      </c>
      <c r="C350" s="20">
        <v>148</v>
      </c>
      <c r="D350" s="9" t="s">
        <v>137</v>
      </c>
      <c r="E350" s="9">
        <v>13</v>
      </c>
      <c r="F350" s="8">
        <v>240</v>
      </c>
      <c r="G350" s="10">
        <v>500</v>
      </c>
      <c r="H350" s="10"/>
      <c r="I350" s="10">
        <v>625.79999999999995</v>
      </c>
      <c r="J350" s="10"/>
      <c r="K350" s="10"/>
      <c r="L350" s="10">
        <v>629.6</v>
      </c>
      <c r="M350" s="10">
        <v>0</v>
      </c>
    </row>
    <row r="351" spans="1:13" ht="115.5" thickBot="1" x14ac:dyDescent="0.3">
      <c r="A351" s="16" t="s">
        <v>124</v>
      </c>
      <c r="B351" s="8" t="s">
        <v>388</v>
      </c>
      <c r="C351" s="20">
        <v>148</v>
      </c>
      <c r="D351" s="9" t="s">
        <v>138</v>
      </c>
      <c r="E351" s="9" t="s">
        <v>137</v>
      </c>
      <c r="F351" s="8"/>
      <c r="G351" s="10">
        <f>G352</f>
        <v>432.79999999999995</v>
      </c>
      <c r="H351" s="10">
        <f t="shared" ref="H351:M351" si="169">H352</f>
        <v>0</v>
      </c>
      <c r="I351" s="10">
        <f t="shared" si="169"/>
        <v>432.8</v>
      </c>
      <c r="J351" s="10">
        <f t="shared" si="169"/>
        <v>0</v>
      </c>
      <c r="K351" s="10">
        <f t="shared" si="169"/>
        <v>0</v>
      </c>
      <c r="L351" s="10">
        <f t="shared" si="169"/>
        <v>435.4</v>
      </c>
      <c r="M351" s="10">
        <f t="shared" si="169"/>
        <v>0</v>
      </c>
    </row>
    <row r="352" spans="1:13" ht="51.75" thickBot="1" x14ac:dyDescent="0.3">
      <c r="A352" s="16" t="s">
        <v>125</v>
      </c>
      <c r="B352" s="8" t="s">
        <v>393</v>
      </c>
      <c r="C352" s="20">
        <v>148</v>
      </c>
      <c r="D352" s="9" t="s">
        <v>138</v>
      </c>
      <c r="E352" s="9" t="s">
        <v>137</v>
      </c>
      <c r="F352" s="8"/>
      <c r="G352" s="10">
        <f>G353+G354</f>
        <v>432.79999999999995</v>
      </c>
      <c r="H352" s="10">
        <f>H353</f>
        <v>0</v>
      </c>
      <c r="I352" s="10">
        <f>I353</f>
        <v>432.8</v>
      </c>
      <c r="J352" s="10">
        <f>J353</f>
        <v>0</v>
      </c>
      <c r="K352" s="10">
        <f>K353</f>
        <v>0</v>
      </c>
      <c r="L352" s="10">
        <f>L353+L354</f>
        <v>435.4</v>
      </c>
      <c r="M352" s="10">
        <f>M353+M354</f>
        <v>0</v>
      </c>
    </row>
    <row r="353" spans="1:13" ht="51.75" thickBot="1" x14ac:dyDescent="0.3">
      <c r="A353" s="62" t="s">
        <v>6</v>
      </c>
      <c r="B353" s="8" t="s">
        <v>393</v>
      </c>
      <c r="C353" s="20">
        <v>148</v>
      </c>
      <c r="D353" s="9" t="s">
        <v>138</v>
      </c>
      <c r="E353" s="9" t="s">
        <v>137</v>
      </c>
      <c r="F353" s="8">
        <v>240</v>
      </c>
      <c r="G353" s="10">
        <v>432.4</v>
      </c>
      <c r="H353" s="10"/>
      <c r="I353" s="10">
        <v>432.8</v>
      </c>
      <c r="J353" s="10"/>
      <c r="K353" s="10"/>
      <c r="L353" s="10">
        <v>435.4</v>
      </c>
      <c r="M353" s="10">
        <v>0</v>
      </c>
    </row>
    <row r="354" spans="1:13" ht="26.25" thickBot="1" x14ac:dyDescent="0.3">
      <c r="A354" s="91" t="s">
        <v>12</v>
      </c>
      <c r="B354" s="90" t="s">
        <v>393</v>
      </c>
      <c r="C354" s="90">
        <v>148</v>
      </c>
      <c r="D354" s="92" t="s">
        <v>138</v>
      </c>
      <c r="E354" s="92" t="s">
        <v>137</v>
      </c>
      <c r="F354" s="90">
        <v>850</v>
      </c>
      <c r="G354" s="89">
        <v>0.4</v>
      </c>
      <c r="H354" s="89"/>
      <c r="I354" s="89"/>
      <c r="J354" s="89"/>
      <c r="K354" s="89"/>
      <c r="L354" s="89">
        <v>0</v>
      </c>
      <c r="M354" s="89">
        <v>0</v>
      </c>
    </row>
    <row r="355" spans="1:13" ht="64.5" thickBot="1" x14ac:dyDescent="0.3">
      <c r="A355" s="62" t="s">
        <v>507</v>
      </c>
      <c r="B355" s="63" t="s">
        <v>510</v>
      </c>
      <c r="C355" s="63">
        <v>148</v>
      </c>
      <c r="D355" s="64" t="s">
        <v>137</v>
      </c>
      <c r="E355" s="64" t="s">
        <v>511</v>
      </c>
      <c r="F355" s="63"/>
      <c r="G355" s="65">
        <f>G356</f>
        <v>75</v>
      </c>
      <c r="H355" s="65"/>
      <c r="I355" s="65"/>
      <c r="J355" s="65"/>
      <c r="K355" s="65"/>
      <c r="L355" s="65">
        <f>L356</f>
        <v>0</v>
      </c>
      <c r="M355" s="65">
        <f>M356</f>
        <v>0</v>
      </c>
    </row>
    <row r="356" spans="1:13" ht="51.75" thickBot="1" x14ac:dyDescent="0.3">
      <c r="A356" s="62" t="s">
        <v>508</v>
      </c>
      <c r="B356" s="63" t="s">
        <v>509</v>
      </c>
      <c r="C356" s="63">
        <v>148</v>
      </c>
      <c r="D356" s="64" t="s">
        <v>137</v>
      </c>
      <c r="E356" s="64" t="s">
        <v>511</v>
      </c>
      <c r="F356" s="63"/>
      <c r="G356" s="65">
        <f>G357</f>
        <v>75</v>
      </c>
      <c r="H356" s="65"/>
      <c r="I356" s="65"/>
      <c r="J356" s="65"/>
      <c r="K356" s="65"/>
      <c r="L356" s="65">
        <f>L357</f>
        <v>0</v>
      </c>
      <c r="M356" s="65">
        <f>M357</f>
        <v>0</v>
      </c>
    </row>
    <row r="357" spans="1:13" ht="51.75" thickBot="1" x14ac:dyDescent="0.3">
      <c r="A357" s="62" t="s">
        <v>6</v>
      </c>
      <c r="B357" s="63" t="s">
        <v>509</v>
      </c>
      <c r="C357" s="63">
        <v>148</v>
      </c>
      <c r="D357" s="64" t="s">
        <v>137</v>
      </c>
      <c r="E357" s="64" t="s">
        <v>511</v>
      </c>
      <c r="F357" s="63">
        <v>240</v>
      </c>
      <c r="G357" s="65">
        <v>75</v>
      </c>
      <c r="H357" s="65"/>
      <c r="I357" s="65"/>
      <c r="J357" s="65"/>
      <c r="K357" s="65"/>
      <c r="L357" s="65">
        <v>0</v>
      </c>
      <c r="M357" s="65">
        <v>0</v>
      </c>
    </row>
    <row r="358" spans="1:13" ht="39" thickBot="1" x14ac:dyDescent="0.3">
      <c r="A358" s="62" t="s">
        <v>512</v>
      </c>
      <c r="B358" s="63" t="s">
        <v>515</v>
      </c>
      <c r="C358" s="63">
        <v>148</v>
      </c>
      <c r="D358" s="64" t="s">
        <v>138</v>
      </c>
      <c r="E358" s="64" t="s">
        <v>137</v>
      </c>
      <c r="F358" s="63"/>
      <c r="G358" s="65">
        <f>G359</f>
        <v>1250</v>
      </c>
      <c r="H358" s="65">
        <f t="shared" ref="H358:M358" si="170">H359</f>
        <v>0</v>
      </c>
      <c r="I358" s="65">
        <f t="shared" si="170"/>
        <v>0</v>
      </c>
      <c r="J358" s="65">
        <f t="shared" si="170"/>
        <v>0</v>
      </c>
      <c r="K358" s="65">
        <f t="shared" si="170"/>
        <v>0</v>
      </c>
      <c r="L358" s="65">
        <f t="shared" si="170"/>
        <v>0</v>
      </c>
      <c r="M358" s="65">
        <f t="shared" si="170"/>
        <v>0</v>
      </c>
    </row>
    <row r="359" spans="1:13" ht="39" thickBot="1" x14ac:dyDescent="0.3">
      <c r="A359" s="62" t="s">
        <v>513</v>
      </c>
      <c r="B359" s="63" t="s">
        <v>514</v>
      </c>
      <c r="C359" s="63"/>
      <c r="D359" s="64"/>
      <c r="E359" s="64"/>
      <c r="F359" s="63"/>
      <c r="G359" s="65">
        <f>G360+G361</f>
        <v>1250</v>
      </c>
      <c r="H359" s="65">
        <f t="shared" ref="H359:M359" si="171">H361</f>
        <v>0</v>
      </c>
      <c r="I359" s="65">
        <f t="shared" si="171"/>
        <v>0</v>
      </c>
      <c r="J359" s="65">
        <f t="shared" si="171"/>
        <v>0</v>
      </c>
      <c r="K359" s="65">
        <f t="shared" si="171"/>
        <v>0</v>
      </c>
      <c r="L359" s="65">
        <f t="shared" si="171"/>
        <v>0</v>
      </c>
      <c r="M359" s="65">
        <f t="shared" si="171"/>
        <v>0</v>
      </c>
    </row>
    <row r="360" spans="1:13" ht="51.75" thickBot="1" x14ac:dyDescent="0.3">
      <c r="A360" s="80" t="s">
        <v>6</v>
      </c>
      <c r="B360" s="79" t="s">
        <v>514</v>
      </c>
      <c r="C360" s="79">
        <v>148</v>
      </c>
      <c r="D360" s="81" t="s">
        <v>137</v>
      </c>
      <c r="E360" s="81" t="s">
        <v>511</v>
      </c>
      <c r="F360" s="79">
        <v>240</v>
      </c>
      <c r="G360" s="78">
        <v>750</v>
      </c>
      <c r="H360" s="78"/>
      <c r="I360" s="78"/>
      <c r="J360" s="78"/>
      <c r="K360" s="78"/>
      <c r="L360" s="78">
        <v>0</v>
      </c>
      <c r="M360" s="78">
        <v>0</v>
      </c>
    </row>
    <row r="361" spans="1:13" ht="15.75" thickBot="1" x14ac:dyDescent="0.3">
      <c r="A361" s="62" t="s">
        <v>113</v>
      </c>
      <c r="B361" s="63" t="s">
        <v>514</v>
      </c>
      <c r="C361" s="63">
        <v>148</v>
      </c>
      <c r="D361" s="64" t="s">
        <v>138</v>
      </c>
      <c r="E361" s="64" t="s">
        <v>137</v>
      </c>
      <c r="F361" s="63">
        <v>410</v>
      </c>
      <c r="G361" s="65">
        <v>500</v>
      </c>
      <c r="H361" s="65"/>
      <c r="I361" s="65"/>
      <c r="J361" s="65"/>
      <c r="K361" s="65"/>
      <c r="L361" s="65">
        <v>0</v>
      </c>
      <c r="M361" s="65">
        <v>0</v>
      </c>
    </row>
    <row r="362" spans="1:13" ht="77.25" thickBot="1" x14ac:dyDescent="0.3">
      <c r="A362" s="16" t="s">
        <v>397</v>
      </c>
      <c r="B362" s="8" t="s">
        <v>394</v>
      </c>
      <c r="C362" s="20">
        <v>148</v>
      </c>
      <c r="D362" s="9"/>
      <c r="E362" s="9"/>
      <c r="F362" s="8"/>
      <c r="G362" s="10">
        <f>G363+G366+G369+G373</f>
        <v>1150.3</v>
      </c>
      <c r="H362" s="65" t="e">
        <f t="shared" ref="H362:M362" si="172">H363+H366+H369+H373</f>
        <v>#REF!</v>
      </c>
      <c r="I362" s="65" t="e">
        <f t="shared" si="172"/>
        <v>#REF!</v>
      </c>
      <c r="J362" s="65" t="e">
        <f t="shared" si="172"/>
        <v>#REF!</v>
      </c>
      <c r="K362" s="65" t="e">
        <f t="shared" si="172"/>
        <v>#REF!</v>
      </c>
      <c r="L362" s="65">
        <f t="shared" si="172"/>
        <v>638</v>
      </c>
      <c r="M362" s="65">
        <f t="shared" si="172"/>
        <v>351.2</v>
      </c>
    </row>
    <row r="363" spans="1:13" ht="90" thickBot="1" x14ac:dyDescent="0.3">
      <c r="A363" s="16" t="s">
        <v>398</v>
      </c>
      <c r="B363" s="8" t="s">
        <v>395</v>
      </c>
      <c r="C363" s="20">
        <v>148</v>
      </c>
      <c r="D363" s="9" t="s">
        <v>136</v>
      </c>
      <c r="E363" s="9">
        <v>12</v>
      </c>
      <c r="F363" s="8"/>
      <c r="G363" s="10">
        <f>G364</f>
        <v>210</v>
      </c>
      <c r="H363" s="22">
        <f t="shared" ref="H363:M363" si="173">H364</f>
        <v>0</v>
      </c>
      <c r="I363" s="22">
        <f t="shared" si="173"/>
        <v>202.1</v>
      </c>
      <c r="J363" s="22">
        <f t="shared" si="173"/>
        <v>0</v>
      </c>
      <c r="K363" s="22">
        <f t="shared" si="173"/>
        <v>0</v>
      </c>
      <c r="L363" s="22">
        <f t="shared" si="173"/>
        <v>210</v>
      </c>
      <c r="M363" s="22">
        <f t="shared" si="173"/>
        <v>0</v>
      </c>
    </row>
    <row r="364" spans="1:13" ht="64.5" thickBot="1" x14ac:dyDescent="0.3">
      <c r="A364" s="16" t="s">
        <v>126</v>
      </c>
      <c r="B364" s="8" t="s">
        <v>396</v>
      </c>
      <c r="C364" s="20">
        <v>148</v>
      </c>
      <c r="D364" s="9" t="s">
        <v>136</v>
      </c>
      <c r="E364" s="9">
        <v>12</v>
      </c>
      <c r="F364" s="8"/>
      <c r="G364" s="10">
        <f>G365</f>
        <v>210</v>
      </c>
      <c r="H364" s="10">
        <f t="shared" ref="H364:M364" si="174">H365</f>
        <v>0</v>
      </c>
      <c r="I364" s="10">
        <f t="shared" si="174"/>
        <v>202.1</v>
      </c>
      <c r="J364" s="10">
        <f t="shared" si="174"/>
        <v>0</v>
      </c>
      <c r="K364" s="10">
        <f t="shared" si="174"/>
        <v>0</v>
      </c>
      <c r="L364" s="10">
        <f t="shared" si="174"/>
        <v>210</v>
      </c>
      <c r="M364" s="10">
        <f t="shared" si="174"/>
        <v>0</v>
      </c>
    </row>
    <row r="365" spans="1:13" ht="51.75" thickBot="1" x14ac:dyDescent="0.3">
      <c r="A365" s="16" t="s">
        <v>6</v>
      </c>
      <c r="B365" s="8" t="s">
        <v>396</v>
      </c>
      <c r="C365" s="20">
        <v>148</v>
      </c>
      <c r="D365" s="9" t="s">
        <v>136</v>
      </c>
      <c r="E365" s="9">
        <v>12</v>
      </c>
      <c r="F365" s="8">
        <v>240</v>
      </c>
      <c r="G365" s="10">
        <v>210</v>
      </c>
      <c r="H365" s="10"/>
      <c r="I365" s="10">
        <v>202.1</v>
      </c>
      <c r="J365" s="10"/>
      <c r="K365" s="10"/>
      <c r="L365" s="10">
        <v>210</v>
      </c>
      <c r="M365" s="10">
        <v>0</v>
      </c>
    </row>
    <row r="366" spans="1:13" ht="51.75" thickBot="1" x14ac:dyDescent="0.3">
      <c r="A366" s="16" t="s">
        <v>127</v>
      </c>
      <c r="B366" s="8" t="s">
        <v>444</v>
      </c>
      <c r="C366" s="20">
        <v>148</v>
      </c>
      <c r="D366" s="9" t="s">
        <v>137</v>
      </c>
      <c r="E366" s="9">
        <v>13</v>
      </c>
      <c r="F366" s="8"/>
      <c r="G366" s="10">
        <f>G367</f>
        <v>76.3</v>
      </c>
      <c r="H366" s="10">
        <f t="shared" ref="H366:M366" si="175">H367</f>
        <v>0</v>
      </c>
      <c r="I366" s="10">
        <f t="shared" si="175"/>
        <v>0</v>
      </c>
      <c r="J366" s="10">
        <f t="shared" si="175"/>
        <v>76.3</v>
      </c>
      <c r="K366" s="10">
        <f t="shared" si="175"/>
        <v>0</v>
      </c>
      <c r="L366" s="10">
        <f t="shared" si="175"/>
        <v>76.8</v>
      </c>
      <c r="M366" s="10">
        <f t="shared" si="175"/>
        <v>0</v>
      </c>
    </row>
    <row r="367" spans="1:13" ht="39" thickBot="1" x14ac:dyDescent="0.3">
      <c r="A367" s="16" t="s">
        <v>128</v>
      </c>
      <c r="B367" s="8" t="s">
        <v>450</v>
      </c>
      <c r="C367" s="20">
        <v>148</v>
      </c>
      <c r="D367" s="9" t="s">
        <v>137</v>
      </c>
      <c r="E367" s="9">
        <v>13</v>
      </c>
      <c r="F367" s="8"/>
      <c r="G367" s="10">
        <f>G368</f>
        <v>76.3</v>
      </c>
      <c r="H367" s="10">
        <f t="shared" ref="H367:M367" si="176">H368</f>
        <v>0</v>
      </c>
      <c r="I367" s="10">
        <f t="shared" si="176"/>
        <v>0</v>
      </c>
      <c r="J367" s="10">
        <f t="shared" si="176"/>
        <v>76.3</v>
      </c>
      <c r="K367" s="10">
        <f t="shared" si="176"/>
        <v>0</v>
      </c>
      <c r="L367" s="10">
        <f t="shared" si="176"/>
        <v>76.8</v>
      </c>
      <c r="M367" s="10">
        <f t="shared" si="176"/>
        <v>0</v>
      </c>
    </row>
    <row r="368" spans="1:13" ht="51.75" thickBot="1" x14ac:dyDescent="0.3">
      <c r="A368" s="16" t="s">
        <v>17</v>
      </c>
      <c r="B368" s="8" t="s">
        <v>450</v>
      </c>
      <c r="C368" s="20">
        <v>148</v>
      </c>
      <c r="D368" s="9" t="s">
        <v>137</v>
      </c>
      <c r="E368" s="9">
        <v>13</v>
      </c>
      <c r="F368" s="8">
        <v>240</v>
      </c>
      <c r="G368" s="10">
        <v>76.3</v>
      </c>
      <c r="H368" s="10"/>
      <c r="I368" s="10"/>
      <c r="J368" s="10">
        <v>76.3</v>
      </c>
      <c r="K368" s="10"/>
      <c r="L368" s="10">
        <v>76.8</v>
      </c>
      <c r="M368" s="10">
        <v>0</v>
      </c>
    </row>
    <row r="369" spans="1:14" ht="115.5" thickBot="1" x14ac:dyDescent="0.3">
      <c r="A369" s="16" t="s">
        <v>451</v>
      </c>
      <c r="B369" s="8" t="s">
        <v>399</v>
      </c>
      <c r="C369" s="20">
        <v>148</v>
      </c>
      <c r="D369" s="9">
        <v>10</v>
      </c>
      <c r="E369" s="9" t="s">
        <v>139</v>
      </c>
      <c r="F369" s="8"/>
      <c r="G369" s="10">
        <f>G370</f>
        <v>578</v>
      </c>
      <c r="H369" s="10" t="e">
        <f>#REF!</f>
        <v>#REF!</v>
      </c>
      <c r="I369" s="10" t="e">
        <f>#REF!</f>
        <v>#REF!</v>
      </c>
      <c r="J369" s="10" t="e">
        <f>#REF!</f>
        <v>#REF!</v>
      </c>
      <c r="K369" s="10" t="e">
        <f>#REF!</f>
        <v>#REF!</v>
      </c>
      <c r="L369" s="10">
        <f>L370</f>
        <v>351.2</v>
      </c>
      <c r="M369" s="10">
        <f>M370</f>
        <v>351.2</v>
      </c>
    </row>
    <row r="370" spans="1:14" ht="153.75" thickBot="1" x14ac:dyDescent="0.3">
      <c r="A370" s="16" t="s">
        <v>129</v>
      </c>
      <c r="B370" s="8" t="s">
        <v>400</v>
      </c>
      <c r="C370" s="20">
        <v>148</v>
      </c>
      <c r="D370" s="9">
        <v>10</v>
      </c>
      <c r="E370" s="9" t="s">
        <v>139</v>
      </c>
      <c r="F370" s="8"/>
      <c r="G370" s="10">
        <f>G371+G372</f>
        <v>578</v>
      </c>
      <c r="H370" s="10">
        <f t="shared" ref="H370:M370" si="177">H371+H372</f>
        <v>0</v>
      </c>
      <c r="I370" s="10">
        <f t="shared" si="177"/>
        <v>2494.3000000000002</v>
      </c>
      <c r="J370" s="10">
        <f t="shared" si="177"/>
        <v>0</v>
      </c>
      <c r="K370" s="10">
        <f t="shared" si="177"/>
        <v>0</v>
      </c>
      <c r="L370" s="10">
        <f t="shared" si="177"/>
        <v>351.2</v>
      </c>
      <c r="M370" s="10">
        <f t="shared" si="177"/>
        <v>351.2</v>
      </c>
    </row>
    <row r="371" spans="1:14" ht="51.75" thickBot="1" x14ac:dyDescent="0.3">
      <c r="A371" s="62" t="s">
        <v>130</v>
      </c>
      <c r="B371" s="8" t="s">
        <v>400</v>
      </c>
      <c r="C371" s="20">
        <v>148</v>
      </c>
      <c r="D371" s="9">
        <v>10</v>
      </c>
      <c r="E371" s="9" t="s">
        <v>139</v>
      </c>
      <c r="F371" s="8">
        <v>240</v>
      </c>
      <c r="G371" s="10">
        <v>8.6</v>
      </c>
      <c r="H371" s="10"/>
      <c r="I371" s="10">
        <v>36.9</v>
      </c>
      <c r="J371" s="10"/>
      <c r="K371" s="10"/>
      <c r="L371" s="10">
        <v>5.2</v>
      </c>
      <c r="M371" s="10">
        <v>5.2</v>
      </c>
    </row>
    <row r="372" spans="1:14" ht="39" thickBot="1" x14ac:dyDescent="0.3">
      <c r="A372" s="16" t="s">
        <v>22</v>
      </c>
      <c r="B372" s="8" t="s">
        <v>400</v>
      </c>
      <c r="C372" s="20">
        <v>148</v>
      </c>
      <c r="D372" s="9">
        <v>10</v>
      </c>
      <c r="E372" s="9" t="s">
        <v>139</v>
      </c>
      <c r="F372" s="8">
        <v>320</v>
      </c>
      <c r="G372" s="10">
        <v>569.4</v>
      </c>
      <c r="H372" s="10"/>
      <c r="I372" s="10">
        <v>2457.4</v>
      </c>
      <c r="J372" s="10"/>
      <c r="K372" s="10"/>
      <c r="L372" s="10">
        <v>346</v>
      </c>
      <c r="M372" s="10">
        <v>346</v>
      </c>
      <c r="N372" s="70"/>
    </row>
    <row r="373" spans="1:14" ht="41.25" customHeight="1" thickBot="1" x14ac:dyDescent="0.3">
      <c r="A373" s="62" t="s">
        <v>516</v>
      </c>
      <c r="B373" s="63" t="s">
        <v>519</v>
      </c>
      <c r="C373" s="63">
        <v>148</v>
      </c>
      <c r="D373" s="64" t="s">
        <v>136</v>
      </c>
      <c r="E373" s="64" t="s">
        <v>520</v>
      </c>
      <c r="F373" s="63"/>
      <c r="G373" s="65">
        <f>G374</f>
        <v>286</v>
      </c>
      <c r="H373" s="65">
        <f t="shared" ref="H373:M374" si="178">H374</f>
        <v>0</v>
      </c>
      <c r="I373" s="65">
        <f t="shared" si="178"/>
        <v>0</v>
      </c>
      <c r="J373" s="65">
        <f t="shared" si="178"/>
        <v>0</v>
      </c>
      <c r="K373" s="65">
        <f t="shared" si="178"/>
        <v>0</v>
      </c>
      <c r="L373" s="65">
        <f t="shared" si="178"/>
        <v>0</v>
      </c>
      <c r="M373" s="65">
        <f t="shared" si="178"/>
        <v>0</v>
      </c>
    </row>
    <row r="374" spans="1:14" ht="39" thickBot="1" x14ac:dyDescent="0.3">
      <c r="A374" s="62" t="s">
        <v>517</v>
      </c>
      <c r="B374" s="63" t="s">
        <v>518</v>
      </c>
      <c r="C374" s="63">
        <v>148</v>
      </c>
      <c r="D374" s="64" t="s">
        <v>136</v>
      </c>
      <c r="E374" s="64" t="s">
        <v>520</v>
      </c>
      <c r="F374" s="63"/>
      <c r="G374" s="65">
        <f>G375</f>
        <v>286</v>
      </c>
      <c r="H374" s="65">
        <f t="shared" si="178"/>
        <v>0</v>
      </c>
      <c r="I374" s="65">
        <f t="shared" si="178"/>
        <v>0</v>
      </c>
      <c r="J374" s="65">
        <f t="shared" si="178"/>
        <v>0</v>
      </c>
      <c r="K374" s="65">
        <f t="shared" si="178"/>
        <v>0</v>
      </c>
      <c r="L374" s="65">
        <f t="shared" si="178"/>
        <v>0</v>
      </c>
      <c r="M374" s="65">
        <f t="shared" si="178"/>
        <v>0</v>
      </c>
    </row>
    <row r="375" spans="1:14" ht="51.75" thickBot="1" x14ac:dyDescent="0.3">
      <c r="A375" s="62" t="s">
        <v>130</v>
      </c>
      <c r="B375" s="63" t="s">
        <v>518</v>
      </c>
      <c r="C375" s="63">
        <v>148</v>
      </c>
      <c r="D375" s="64" t="s">
        <v>136</v>
      </c>
      <c r="E375" s="64" t="s">
        <v>520</v>
      </c>
      <c r="F375" s="63">
        <v>240</v>
      </c>
      <c r="G375" s="65">
        <v>286</v>
      </c>
      <c r="H375" s="65"/>
      <c r="I375" s="65"/>
      <c r="J375" s="65"/>
      <c r="K375" s="65"/>
      <c r="L375" s="65">
        <v>0</v>
      </c>
      <c r="M375" s="65">
        <v>0</v>
      </c>
    </row>
    <row r="376" spans="1:14" s="38" customFormat="1" ht="64.5" thickBot="1" x14ac:dyDescent="0.3">
      <c r="A376" s="31" t="s">
        <v>474</v>
      </c>
      <c r="B376" s="11" t="s">
        <v>403</v>
      </c>
      <c r="C376" s="5"/>
      <c r="D376" s="11"/>
      <c r="E376" s="11"/>
      <c r="F376" s="5"/>
      <c r="G376" s="7">
        <f t="shared" ref="G376:M376" si="179">G377+G386+G406</f>
        <v>22937.300000000003</v>
      </c>
      <c r="H376" s="7">
        <f t="shared" si="179"/>
        <v>3257.5</v>
      </c>
      <c r="I376" s="7">
        <f t="shared" si="179"/>
        <v>3257.5</v>
      </c>
      <c r="J376" s="7">
        <f t="shared" si="179"/>
        <v>3257.5</v>
      </c>
      <c r="K376" s="7">
        <f t="shared" si="179"/>
        <v>3257.5</v>
      </c>
      <c r="L376" s="7">
        <f t="shared" si="179"/>
        <v>16254</v>
      </c>
      <c r="M376" s="7">
        <f t="shared" si="179"/>
        <v>15704.2</v>
      </c>
    </row>
    <row r="377" spans="1:14" ht="77.25" thickBot="1" x14ac:dyDescent="0.3">
      <c r="A377" s="19" t="s">
        <v>401</v>
      </c>
      <c r="B377" s="21" t="s">
        <v>404</v>
      </c>
      <c r="C377" s="20">
        <v>153</v>
      </c>
      <c r="D377" s="21" t="s">
        <v>137</v>
      </c>
      <c r="E377" s="21" t="s">
        <v>136</v>
      </c>
      <c r="F377" s="20"/>
      <c r="G377" s="22">
        <f>G378</f>
        <v>9811.5000000000018</v>
      </c>
      <c r="H377" s="22">
        <f t="shared" ref="H377:M377" si="180">H378</f>
        <v>0</v>
      </c>
      <c r="I377" s="22">
        <f t="shared" si="180"/>
        <v>0</v>
      </c>
      <c r="J377" s="22">
        <f t="shared" si="180"/>
        <v>0</v>
      </c>
      <c r="K377" s="22">
        <f t="shared" si="180"/>
        <v>0</v>
      </c>
      <c r="L377" s="22">
        <f t="shared" si="180"/>
        <v>10027.6</v>
      </c>
      <c r="M377" s="22">
        <f t="shared" si="180"/>
        <v>9400.6</v>
      </c>
    </row>
    <row r="378" spans="1:14" ht="51.75" thickBot="1" x14ac:dyDescent="0.3">
      <c r="A378" s="19" t="s">
        <v>402</v>
      </c>
      <c r="B378" s="21" t="s">
        <v>405</v>
      </c>
      <c r="C378" s="20">
        <v>153</v>
      </c>
      <c r="D378" s="21" t="s">
        <v>137</v>
      </c>
      <c r="E378" s="21" t="s">
        <v>136</v>
      </c>
      <c r="F378" s="20"/>
      <c r="G378" s="22">
        <f>G379+G384</f>
        <v>9811.5000000000018</v>
      </c>
      <c r="H378" s="22">
        <f t="shared" ref="H378:M378" si="181">H379+H384</f>
        <v>0</v>
      </c>
      <c r="I378" s="22">
        <f t="shared" si="181"/>
        <v>0</v>
      </c>
      <c r="J378" s="22">
        <f t="shared" si="181"/>
        <v>0</v>
      </c>
      <c r="K378" s="22">
        <f t="shared" si="181"/>
        <v>0</v>
      </c>
      <c r="L378" s="22">
        <f t="shared" si="181"/>
        <v>10027.6</v>
      </c>
      <c r="M378" s="22">
        <f t="shared" si="181"/>
        <v>9400.6</v>
      </c>
    </row>
    <row r="379" spans="1:14" ht="33.6" customHeight="1" thickBot="1" x14ac:dyDescent="0.3">
      <c r="A379" s="37" t="s">
        <v>11</v>
      </c>
      <c r="B379" s="21" t="s">
        <v>406</v>
      </c>
      <c r="C379" s="20">
        <v>153</v>
      </c>
      <c r="D379" s="21" t="s">
        <v>137</v>
      </c>
      <c r="E379" s="21" t="s">
        <v>136</v>
      </c>
      <c r="F379" s="20"/>
      <c r="G379" s="22">
        <f>G380+G381+G382+G383</f>
        <v>6770.1000000000013</v>
      </c>
      <c r="H379" s="22">
        <f t="shared" ref="H379:M379" si="182">H380+H381+H383</f>
        <v>0</v>
      </c>
      <c r="I379" s="22">
        <f t="shared" si="182"/>
        <v>0</v>
      </c>
      <c r="J379" s="22">
        <f t="shared" si="182"/>
        <v>0</v>
      </c>
      <c r="K379" s="22">
        <f t="shared" si="182"/>
        <v>0</v>
      </c>
      <c r="L379" s="22">
        <f t="shared" si="182"/>
        <v>6879.8</v>
      </c>
      <c r="M379" s="22">
        <f t="shared" si="182"/>
        <v>6143.7</v>
      </c>
    </row>
    <row r="380" spans="1:14" ht="39" thickBot="1" x14ac:dyDescent="0.3">
      <c r="A380" s="19" t="s">
        <v>16</v>
      </c>
      <c r="B380" s="21" t="s">
        <v>406</v>
      </c>
      <c r="C380" s="20">
        <v>153</v>
      </c>
      <c r="D380" s="21" t="s">
        <v>137</v>
      </c>
      <c r="E380" s="21" t="s">
        <v>136</v>
      </c>
      <c r="F380" s="20">
        <v>120</v>
      </c>
      <c r="G380" s="22">
        <v>4590.3</v>
      </c>
      <c r="H380" s="22"/>
      <c r="I380" s="22"/>
      <c r="J380" s="22"/>
      <c r="K380" s="22"/>
      <c r="L380" s="22">
        <v>4758.6000000000004</v>
      </c>
      <c r="M380" s="22">
        <v>4758.6000000000004</v>
      </c>
    </row>
    <row r="381" spans="1:14" ht="51.75" thickBot="1" x14ac:dyDescent="0.3">
      <c r="A381" s="19" t="s">
        <v>9</v>
      </c>
      <c r="B381" s="21" t="s">
        <v>406</v>
      </c>
      <c r="C381" s="20">
        <v>153</v>
      </c>
      <c r="D381" s="21" t="s">
        <v>137</v>
      </c>
      <c r="E381" s="21" t="s">
        <v>136</v>
      </c>
      <c r="F381" s="20">
        <v>240</v>
      </c>
      <c r="G381" s="22">
        <v>2153.4</v>
      </c>
      <c r="H381" s="22"/>
      <c r="I381" s="22"/>
      <c r="J381" s="22"/>
      <c r="K381" s="22"/>
      <c r="L381" s="22">
        <v>2100</v>
      </c>
      <c r="M381" s="22">
        <v>1363.9</v>
      </c>
    </row>
    <row r="382" spans="1:14" ht="39" thickBot="1" x14ac:dyDescent="0.3">
      <c r="A382" s="19" t="s">
        <v>22</v>
      </c>
      <c r="B382" s="64" t="s">
        <v>406</v>
      </c>
      <c r="C382" s="63">
        <v>153</v>
      </c>
      <c r="D382" s="64" t="s">
        <v>137</v>
      </c>
      <c r="E382" s="64" t="s">
        <v>136</v>
      </c>
      <c r="F382" s="63">
        <v>320</v>
      </c>
      <c r="G382" s="65">
        <v>1.8</v>
      </c>
      <c r="H382" s="65"/>
      <c r="I382" s="65"/>
      <c r="J382" s="65"/>
      <c r="K382" s="65"/>
      <c r="L382" s="65">
        <v>0</v>
      </c>
      <c r="M382" s="65">
        <v>0</v>
      </c>
    </row>
    <row r="383" spans="1:14" ht="26.25" thickBot="1" x14ac:dyDescent="0.3">
      <c r="A383" s="19" t="s">
        <v>12</v>
      </c>
      <c r="B383" s="21" t="s">
        <v>406</v>
      </c>
      <c r="C383" s="20">
        <v>153</v>
      </c>
      <c r="D383" s="21" t="s">
        <v>137</v>
      </c>
      <c r="E383" s="21" t="s">
        <v>136</v>
      </c>
      <c r="F383" s="20">
        <v>850</v>
      </c>
      <c r="G383" s="22">
        <v>24.6</v>
      </c>
      <c r="H383" s="22"/>
      <c r="I383" s="22"/>
      <c r="J383" s="22"/>
      <c r="K383" s="22"/>
      <c r="L383" s="22">
        <v>21.2</v>
      </c>
      <c r="M383" s="22">
        <v>21.2</v>
      </c>
    </row>
    <row r="384" spans="1:14" ht="64.5" thickBot="1" x14ac:dyDescent="0.3">
      <c r="A384" s="19" t="s">
        <v>33</v>
      </c>
      <c r="B384" s="21" t="s">
        <v>407</v>
      </c>
      <c r="C384" s="20">
        <v>153</v>
      </c>
      <c r="D384" s="21" t="s">
        <v>137</v>
      </c>
      <c r="E384" s="21" t="s">
        <v>136</v>
      </c>
      <c r="F384" s="20"/>
      <c r="G384" s="22">
        <f>G385</f>
        <v>3041.4</v>
      </c>
      <c r="H384" s="22">
        <f t="shared" ref="H384:M384" si="183">H385</f>
        <v>0</v>
      </c>
      <c r="I384" s="22">
        <f t="shared" si="183"/>
        <v>0</v>
      </c>
      <c r="J384" s="22">
        <f t="shared" si="183"/>
        <v>0</v>
      </c>
      <c r="K384" s="22">
        <f t="shared" si="183"/>
        <v>0</v>
      </c>
      <c r="L384" s="22">
        <f t="shared" si="183"/>
        <v>3147.8</v>
      </c>
      <c r="M384" s="22">
        <f t="shared" si="183"/>
        <v>3256.9</v>
      </c>
    </row>
    <row r="385" spans="1:13" ht="39" thickBot="1" x14ac:dyDescent="0.3">
      <c r="A385" s="19" t="s">
        <v>16</v>
      </c>
      <c r="B385" s="21" t="s">
        <v>407</v>
      </c>
      <c r="C385" s="20">
        <v>153</v>
      </c>
      <c r="D385" s="21" t="s">
        <v>137</v>
      </c>
      <c r="E385" s="21" t="s">
        <v>136</v>
      </c>
      <c r="F385" s="20">
        <v>120</v>
      </c>
      <c r="G385" s="22">
        <v>3041.4</v>
      </c>
      <c r="H385" s="22"/>
      <c r="I385" s="22"/>
      <c r="J385" s="22"/>
      <c r="K385" s="22"/>
      <c r="L385" s="22">
        <v>3147.8</v>
      </c>
      <c r="M385" s="22">
        <v>3256.9</v>
      </c>
    </row>
    <row r="386" spans="1:13" ht="51.75" thickBot="1" x14ac:dyDescent="0.3">
      <c r="A386" s="19" t="s">
        <v>408</v>
      </c>
      <c r="B386" s="21" t="s">
        <v>414</v>
      </c>
      <c r="C386" s="20">
        <v>153</v>
      </c>
      <c r="D386" s="21" t="s">
        <v>138</v>
      </c>
      <c r="E386" s="21" t="s">
        <v>139</v>
      </c>
      <c r="F386" s="20"/>
      <c r="G386" s="22">
        <f t="shared" ref="G386:M386" si="184">G387+G390+G394+G399</f>
        <v>12005.8</v>
      </c>
      <c r="H386" s="22">
        <f t="shared" si="184"/>
        <v>3257.5</v>
      </c>
      <c r="I386" s="22">
        <f t="shared" si="184"/>
        <v>3257.5</v>
      </c>
      <c r="J386" s="22">
        <f t="shared" si="184"/>
        <v>3257.5</v>
      </c>
      <c r="K386" s="22">
        <f t="shared" si="184"/>
        <v>3257.5</v>
      </c>
      <c r="L386" s="22">
        <f t="shared" si="184"/>
        <v>5376.4</v>
      </c>
      <c r="M386" s="22">
        <f t="shared" si="184"/>
        <v>5453.6</v>
      </c>
    </row>
    <row r="387" spans="1:13" ht="39" thickBot="1" x14ac:dyDescent="0.3">
      <c r="A387" s="19" t="s">
        <v>409</v>
      </c>
      <c r="B387" s="21" t="s">
        <v>415</v>
      </c>
      <c r="C387" s="20">
        <v>153</v>
      </c>
      <c r="D387" s="21" t="s">
        <v>138</v>
      </c>
      <c r="E387" s="21" t="s">
        <v>139</v>
      </c>
      <c r="F387" s="20"/>
      <c r="G387" s="22">
        <f>G388</f>
        <v>235</v>
      </c>
      <c r="H387" s="22">
        <f t="shared" ref="H387:M387" si="185">H388</f>
        <v>0</v>
      </c>
      <c r="I387" s="22">
        <f t="shared" si="185"/>
        <v>0</v>
      </c>
      <c r="J387" s="22">
        <f t="shared" si="185"/>
        <v>0</v>
      </c>
      <c r="K387" s="22">
        <f t="shared" si="185"/>
        <v>0</v>
      </c>
      <c r="L387" s="22">
        <f t="shared" si="185"/>
        <v>235</v>
      </c>
      <c r="M387" s="22">
        <f t="shared" si="185"/>
        <v>235</v>
      </c>
    </row>
    <row r="388" spans="1:13" ht="24" customHeight="1" thickBot="1" x14ac:dyDescent="0.3">
      <c r="A388" s="19" t="s">
        <v>476</v>
      </c>
      <c r="B388" s="21" t="s">
        <v>416</v>
      </c>
      <c r="C388" s="20">
        <v>153</v>
      </c>
      <c r="D388" s="21" t="s">
        <v>138</v>
      </c>
      <c r="E388" s="21" t="s">
        <v>139</v>
      </c>
      <c r="F388" s="20"/>
      <c r="G388" s="22">
        <f>G389</f>
        <v>235</v>
      </c>
      <c r="H388" s="22">
        <f t="shared" ref="H388:M388" si="186">H389</f>
        <v>0</v>
      </c>
      <c r="I388" s="22">
        <f t="shared" si="186"/>
        <v>0</v>
      </c>
      <c r="J388" s="22">
        <f t="shared" si="186"/>
        <v>0</v>
      </c>
      <c r="K388" s="22">
        <f t="shared" si="186"/>
        <v>0</v>
      </c>
      <c r="L388" s="22">
        <f t="shared" si="186"/>
        <v>235</v>
      </c>
      <c r="M388" s="22">
        <f t="shared" si="186"/>
        <v>235</v>
      </c>
    </row>
    <row r="389" spans="1:13" ht="51.75" thickBot="1" x14ac:dyDescent="0.3">
      <c r="A389" s="19" t="s">
        <v>9</v>
      </c>
      <c r="B389" s="21" t="s">
        <v>416</v>
      </c>
      <c r="C389" s="20">
        <v>153</v>
      </c>
      <c r="D389" s="21" t="s">
        <v>138</v>
      </c>
      <c r="E389" s="21" t="s">
        <v>139</v>
      </c>
      <c r="F389" s="20">
        <v>240</v>
      </c>
      <c r="G389" s="22">
        <v>235</v>
      </c>
      <c r="H389" s="22"/>
      <c r="I389" s="22"/>
      <c r="J389" s="22"/>
      <c r="K389" s="22"/>
      <c r="L389" s="22">
        <v>235</v>
      </c>
      <c r="M389" s="22">
        <v>235</v>
      </c>
    </row>
    <row r="390" spans="1:13" ht="51.75" thickBot="1" x14ac:dyDescent="0.3">
      <c r="A390" s="19" t="s">
        <v>410</v>
      </c>
      <c r="B390" s="21" t="s">
        <v>417</v>
      </c>
      <c r="C390" s="20">
        <v>153</v>
      </c>
      <c r="D390" s="21" t="s">
        <v>138</v>
      </c>
      <c r="E390" s="21" t="s">
        <v>139</v>
      </c>
      <c r="F390" s="20"/>
      <c r="G390" s="22">
        <f>G391+G392</f>
        <v>2159.6</v>
      </c>
      <c r="H390" s="84">
        <f t="shared" ref="H390:M390" si="187">H391+H392</f>
        <v>0</v>
      </c>
      <c r="I390" s="84">
        <f t="shared" si="187"/>
        <v>0</v>
      </c>
      <c r="J390" s="84">
        <f t="shared" si="187"/>
        <v>0</v>
      </c>
      <c r="K390" s="84">
        <f t="shared" si="187"/>
        <v>0</v>
      </c>
      <c r="L390" s="84">
        <f t="shared" si="187"/>
        <v>1883.9</v>
      </c>
      <c r="M390" s="84">
        <f t="shared" si="187"/>
        <v>1961.1</v>
      </c>
    </row>
    <row r="391" spans="1:13" ht="26.25" thickBot="1" x14ac:dyDescent="0.3">
      <c r="A391" s="19" t="s">
        <v>475</v>
      </c>
      <c r="B391" s="21" t="s">
        <v>418</v>
      </c>
      <c r="C391" s="20">
        <v>153</v>
      </c>
      <c r="D391" s="21" t="s">
        <v>138</v>
      </c>
      <c r="E391" s="21" t="s">
        <v>139</v>
      </c>
      <c r="F391" s="20"/>
      <c r="G391" s="22">
        <f t="shared" ref="G391:M391" si="188">G393</f>
        <v>1974.6</v>
      </c>
      <c r="H391" s="22">
        <f t="shared" si="188"/>
        <v>0</v>
      </c>
      <c r="I391" s="22">
        <f t="shared" si="188"/>
        <v>0</v>
      </c>
      <c r="J391" s="22">
        <f t="shared" si="188"/>
        <v>0</v>
      </c>
      <c r="K391" s="22">
        <f t="shared" si="188"/>
        <v>0</v>
      </c>
      <c r="L391" s="22">
        <f t="shared" si="188"/>
        <v>1883.9</v>
      </c>
      <c r="M391" s="22">
        <f t="shared" si="188"/>
        <v>1961.1</v>
      </c>
    </row>
    <row r="392" spans="1:13" ht="51.75" thickBot="1" x14ac:dyDescent="0.3">
      <c r="A392" s="19" t="s">
        <v>9</v>
      </c>
      <c r="B392" s="83" t="s">
        <v>418</v>
      </c>
      <c r="C392" s="82">
        <v>148</v>
      </c>
      <c r="D392" s="83" t="s">
        <v>138</v>
      </c>
      <c r="E392" s="83" t="s">
        <v>139</v>
      </c>
      <c r="F392" s="82">
        <v>240</v>
      </c>
      <c r="G392" s="84">
        <v>185</v>
      </c>
      <c r="H392" s="84"/>
      <c r="I392" s="84"/>
      <c r="J392" s="84"/>
      <c r="K392" s="84"/>
      <c r="L392" s="84">
        <v>0</v>
      </c>
      <c r="M392" s="84">
        <v>0</v>
      </c>
    </row>
    <row r="393" spans="1:13" ht="51.75" thickBot="1" x14ac:dyDescent="0.3">
      <c r="A393" s="19" t="s">
        <v>9</v>
      </c>
      <c r="B393" s="21" t="s">
        <v>418</v>
      </c>
      <c r="C393" s="20">
        <v>153</v>
      </c>
      <c r="D393" s="21" t="s">
        <v>138</v>
      </c>
      <c r="E393" s="21" t="s">
        <v>139</v>
      </c>
      <c r="F393" s="20">
        <v>240</v>
      </c>
      <c r="G393" s="22">
        <v>1974.6</v>
      </c>
      <c r="H393" s="22"/>
      <c r="I393" s="22"/>
      <c r="J393" s="22"/>
      <c r="K393" s="22"/>
      <c r="L393" s="22">
        <v>1883.9</v>
      </c>
      <c r="M393" s="22">
        <v>1961.1</v>
      </c>
    </row>
    <row r="394" spans="1:13" ht="39" thickBot="1" x14ac:dyDescent="0.3">
      <c r="A394" s="19" t="s">
        <v>411</v>
      </c>
      <c r="B394" s="21" t="s">
        <v>419</v>
      </c>
      <c r="C394" s="20">
        <v>153</v>
      </c>
      <c r="D394" s="21" t="s">
        <v>138</v>
      </c>
      <c r="E394" s="21" t="s">
        <v>139</v>
      </c>
      <c r="F394" s="20"/>
      <c r="G394" s="22">
        <f>G395+G397</f>
        <v>5435.5</v>
      </c>
      <c r="H394" s="55">
        <f t="shared" ref="H394:M394" si="189">H395+H397</f>
        <v>3257.5</v>
      </c>
      <c r="I394" s="55">
        <f t="shared" si="189"/>
        <v>3257.5</v>
      </c>
      <c r="J394" s="55">
        <f t="shared" si="189"/>
        <v>3257.5</v>
      </c>
      <c r="K394" s="55">
        <f t="shared" si="189"/>
        <v>3257.5</v>
      </c>
      <c r="L394" s="55">
        <f t="shared" si="189"/>
        <v>3257.5</v>
      </c>
      <c r="M394" s="55">
        <f t="shared" si="189"/>
        <v>3257.5</v>
      </c>
    </row>
    <row r="395" spans="1:13" ht="39" thickBot="1" x14ac:dyDescent="0.3">
      <c r="A395" s="19" t="s">
        <v>490</v>
      </c>
      <c r="B395" s="57" t="s">
        <v>489</v>
      </c>
      <c r="C395" s="56">
        <v>153</v>
      </c>
      <c r="D395" s="57" t="s">
        <v>138</v>
      </c>
      <c r="E395" s="57" t="s">
        <v>139</v>
      </c>
      <c r="F395" s="56"/>
      <c r="G395" s="55">
        <f>G396</f>
        <v>2178</v>
      </c>
      <c r="H395" s="55">
        <f t="shared" ref="H395:M395" si="190">H396</f>
        <v>0</v>
      </c>
      <c r="I395" s="55">
        <f t="shared" si="190"/>
        <v>0</v>
      </c>
      <c r="J395" s="55">
        <f t="shared" si="190"/>
        <v>0</v>
      </c>
      <c r="K395" s="55">
        <f t="shared" si="190"/>
        <v>0</v>
      </c>
      <c r="L395" s="55">
        <f t="shared" si="190"/>
        <v>0</v>
      </c>
      <c r="M395" s="55">
        <f t="shared" si="190"/>
        <v>0</v>
      </c>
    </row>
    <row r="396" spans="1:13" ht="51.75" thickBot="1" x14ac:dyDescent="0.3">
      <c r="A396" s="19" t="s">
        <v>9</v>
      </c>
      <c r="B396" s="57" t="s">
        <v>489</v>
      </c>
      <c r="C396" s="56">
        <v>153</v>
      </c>
      <c r="D396" s="57" t="s">
        <v>138</v>
      </c>
      <c r="E396" s="57" t="s">
        <v>139</v>
      </c>
      <c r="F396" s="56">
        <v>240</v>
      </c>
      <c r="G396" s="55">
        <v>2178</v>
      </c>
      <c r="H396" s="55"/>
      <c r="I396" s="55"/>
      <c r="J396" s="55"/>
      <c r="K396" s="55"/>
      <c r="L396" s="55">
        <v>0</v>
      </c>
      <c r="M396" s="55">
        <v>0</v>
      </c>
    </row>
    <row r="397" spans="1:13" ht="166.5" thickBot="1" x14ac:dyDescent="0.3">
      <c r="A397" s="19" t="s">
        <v>412</v>
      </c>
      <c r="B397" s="21" t="s">
        <v>420</v>
      </c>
      <c r="C397" s="20">
        <v>153</v>
      </c>
      <c r="D397" s="21" t="s">
        <v>138</v>
      </c>
      <c r="E397" s="21" t="s">
        <v>139</v>
      </c>
      <c r="F397" s="20"/>
      <c r="G397" s="22">
        <f>G398</f>
        <v>3257.5</v>
      </c>
      <c r="H397" s="22">
        <f t="shared" ref="H397:M397" si="191">H398</f>
        <v>3257.5</v>
      </c>
      <c r="I397" s="22">
        <f t="shared" si="191"/>
        <v>3257.5</v>
      </c>
      <c r="J397" s="22">
        <f t="shared" si="191"/>
        <v>3257.5</v>
      </c>
      <c r="K397" s="22">
        <f t="shared" si="191"/>
        <v>3257.5</v>
      </c>
      <c r="L397" s="22">
        <f t="shared" si="191"/>
        <v>3257.5</v>
      </c>
      <c r="M397" s="22">
        <f t="shared" si="191"/>
        <v>3257.5</v>
      </c>
    </row>
    <row r="398" spans="1:13" ht="51.75" thickBot="1" x14ac:dyDescent="0.3">
      <c r="A398" s="19" t="s">
        <v>9</v>
      </c>
      <c r="B398" s="21" t="s">
        <v>420</v>
      </c>
      <c r="C398" s="20">
        <v>153</v>
      </c>
      <c r="D398" s="21" t="s">
        <v>138</v>
      </c>
      <c r="E398" s="21" t="s">
        <v>139</v>
      </c>
      <c r="F398" s="20">
        <v>240</v>
      </c>
      <c r="G398" s="39">
        <v>3257.5</v>
      </c>
      <c r="H398" s="39">
        <v>3257.5</v>
      </c>
      <c r="I398" s="39">
        <v>3257.5</v>
      </c>
      <c r="J398" s="39">
        <v>3257.5</v>
      </c>
      <c r="K398" s="39">
        <v>3257.5</v>
      </c>
      <c r="L398" s="39">
        <v>3257.5</v>
      </c>
      <c r="M398" s="39">
        <v>3257.5</v>
      </c>
    </row>
    <row r="399" spans="1:13" ht="39" thickBot="1" x14ac:dyDescent="0.3">
      <c r="A399" s="37" t="s">
        <v>413</v>
      </c>
      <c r="B399" s="33" t="s">
        <v>445</v>
      </c>
      <c r="C399" s="20"/>
      <c r="D399" s="21"/>
      <c r="E399" s="21"/>
      <c r="F399" s="20"/>
      <c r="G399" s="22">
        <f>G400</f>
        <v>4175.7</v>
      </c>
      <c r="H399" s="22">
        <f t="shared" ref="H399:M399" si="192">H400</f>
        <v>0</v>
      </c>
      <c r="I399" s="22">
        <f t="shared" si="192"/>
        <v>0</v>
      </c>
      <c r="J399" s="22">
        <f t="shared" si="192"/>
        <v>0</v>
      </c>
      <c r="K399" s="22">
        <f t="shared" si="192"/>
        <v>0</v>
      </c>
      <c r="L399" s="22">
        <f t="shared" si="192"/>
        <v>0</v>
      </c>
      <c r="M399" s="22">
        <f t="shared" si="192"/>
        <v>0</v>
      </c>
    </row>
    <row r="400" spans="1:13" ht="49.5" customHeight="1" thickBot="1" x14ac:dyDescent="0.3">
      <c r="A400" s="37" t="s">
        <v>477</v>
      </c>
      <c r="B400" s="33" t="s">
        <v>446</v>
      </c>
      <c r="C400" s="20"/>
      <c r="D400" s="21"/>
      <c r="E400" s="21"/>
      <c r="F400" s="20"/>
      <c r="G400" s="22">
        <f>G401+G405</f>
        <v>4175.7</v>
      </c>
      <c r="H400" s="22">
        <f>H403</f>
        <v>0</v>
      </c>
      <c r="I400" s="22">
        <f>I403</f>
        <v>0</v>
      </c>
      <c r="J400" s="22">
        <f>J403</f>
        <v>0</v>
      </c>
      <c r="K400" s="22">
        <f>K403</f>
        <v>0</v>
      </c>
      <c r="L400" s="84">
        <f>L402+L403</f>
        <v>0</v>
      </c>
      <c r="M400" s="84">
        <f>M402+M403</f>
        <v>0</v>
      </c>
    </row>
    <row r="401" spans="1:13" ht="62.25" customHeight="1" thickBot="1" x14ac:dyDescent="0.3">
      <c r="A401" s="37" t="s">
        <v>9</v>
      </c>
      <c r="B401" s="33" t="s">
        <v>446</v>
      </c>
      <c r="C401" s="86"/>
      <c r="D401" s="87"/>
      <c r="E401" s="87"/>
      <c r="F401" s="86">
        <v>240</v>
      </c>
      <c r="G401" s="85">
        <f>G402+G403+G404</f>
        <v>3653.7</v>
      </c>
      <c r="H401" s="85"/>
      <c r="I401" s="85"/>
      <c r="J401" s="85"/>
      <c r="K401" s="85"/>
      <c r="L401" s="85"/>
      <c r="M401" s="85"/>
    </row>
    <row r="402" spans="1:13" ht="57" customHeight="1" thickBot="1" x14ac:dyDescent="0.3">
      <c r="A402" s="37" t="s">
        <v>9</v>
      </c>
      <c r="B402" s="33" t="s">
        <v>446</v>
      </c>
      <c r="C402" s="79">
        <v>148</v>
      </c>
      <c r="D402" s="81" t="s">
        <v>138</v>
      </c>
      <c r="E402" s="81" t="s">
        <v>142</v>
      </c>
      <c r="F402" s="79">
        <v>240</v>
      </c>
      <c r="G402" s="78">
        <v>92.9</v>
      </c>
      <c r="H402" s="78"/>
      <c r="I402" s="78"/>
      <c r="J402" s="78"/>
      <c r="K402" s="78"/>
      <c r="L402" s="78">
        <v>0</v>
      </c>
      <c r="M402" s="78">
        <v>0</v>
      </c>
    </row>
    <row r="403" spans="1:13" ht="51.75" thickBot="1" x14ac:dyDescent="0.3">
      <c r="A403" s="37" t="s">
        <v>9</v>
      </c>
      <c r="B403" s="33" t="s">
        <v>446</v>
      </c>
      <c r="C403" s="20">
        <v>148</v>
      </c>
      <c r="D403" s="21" t="s">
        <v>539</v>
      </c>
      <c r="E403" s="21" t="s">
        <v>137</v>
      </c>
      <c r="F403" s="20">
        <v>240</v>
      </c>
      <c r="G403" s="22">
        <v>193.2</v>
      </c>
      <c r="H403" s="22"/>
      <c r="I403" s="22"/>
      <c r="J403" s="22"/>
      <c r="K403" s="22"/>
      <c r="L403" s="22">
        <v>0</v>
      </c>
      <c r="M403" s="22">
        <v>0</v>
      </c>
    </row>
    <row r="404" spans="1:13" ht="51.75" thickBot="1" x14ac:dyDescent="0.3">
      <c r="A404" s="37" t="s">
        <v>9</v>
      </c>
      <c r="B404" s="33" t="s">
        <v>446</v>
      </c>
      <c r="C404" s="79">
        <v>153</v>
      </c>
      <c r="D404" s="81" t="s">
        <v>138</v>
      </c>
      <c r="E404" s="81" t="s">
        <v>139</v>
      </c>
      <c r="F404" s="79">
        <v>240</v>
      </c>
      <c r="G404" s="78">
        <v>3367.6</v>
      </c>
      <c r="H404" s="78"/>
      <c r="I404" s="78"/>
      <c r="J404" s="78"/>
      <c r="K404" s="78"/>
      <c r="L404" s="78"/>
      <c r="M404" s="78"/>
    </row>
    <row r="405" spans="1:13" ht="26.25" thickBot="1" x14ac:dyDescent="0.3">
      <c r="A405" s="37" t="s">
        <v>31</v>
      </c>
      <c r="B405" s="33" t="s">
        <v>446</v>
      </c>
      <c r="C405" s="79">
        <v>148</v>
      </c>
      <c r="D405" s="81" t="s">
        <v>140</v>
      </c>
      <c r="E405" s="81" t="s">
        <v>137</v>
      </c>
      <c r="F405" s="79">
        <v>610</v>
      </c>
      <c r="G405" s="78">
        <v>522</v>
      </c>
      <c r="H405" s="78"/>
      <c r="I405" s="78"/>
      <c r="J405" s="78"/>
      <c r="K405" s="78"/>
      <c r="L405" s="78">
        <v>0</v>
      </c>
      <c r="M405" s="78">
        <v>0</v>
      </c>
    </row>
    <row r="406" spans="1:13" ht="51.75" thickBot="1" x14ac:dyDescent="0.3">
      <c r="A406" s="40" t="s">
        <v>421</v>
      </c>
      <c r="B406" s="21" t="s">
        <v>484</v>
      </c>
      <c r="C406" s="20">
        <v>153</v>
      </c>
      <c r="D406" s="21" t="s">
        <v>139</v>
      </c>
      <c r="E406" s="21" t="s">
        <v>423</v>
      </c>
      <c r="F406" s="20"/>
      <c r="G406" s="22">
        <f>G407</f>
        <v>1120</v>
      </c>
      <c r="H406" s="22">
        <f t="shared" ref="H406:M406" si="193">H407</f>
        <v>0</v>
      </c>
      <c r="I406" s="22">
        <f t="shared" si="193"/>
        <v>0</v>
      </c>
      <c r="J406" s="22">
        <f t="shared" si="193"/>
        <v>0</v>
      </c>
      <c r="K406" s="22">
        <f t="shared" si="193"/>
        <v>0</v>
      </c>
      <c r="L406" s="22">
        <f t="shared" si="193"/>
        <v>850</v>
      </c>
      <c r="M406" s="22">
        <f t="shared" si="193"/>
        <v>850</v>
      </c>
    </row>
    <row r="407" spans="1:13" ht="77.25" thickBot="1" x14ac:dyDescent="0.3">
      <c r="A407" s="40" t="s">
        <v>422</v>
      </c>
      <c r="B407" s="21" t="s">
        <v>452</v>
      </c>
      <c r="C407" s="20">
        <v>153</v>
      </c>
      <c r="D407" s="21" t="s">
        <v>139</v>
      </c>
      <c r="E407" s="21" t="s">
        <v>423</v>
      </c>
      <c r="F407" s="20"/>
      <c r="G407" s="22">
        <f>G408</f>
        <v>1120</v>
      </c>
      <c r="H407" s="22">
        <f>H409</f>
        <v>0</v>
      </c>
      <c r="I407" s="22">
        <f>I409</f>
        <v>0</v>
      </c>
      <c r="J407" s="22">
        <f>J409</f>
        <v>0</v>
      </c>
      <c r="K407" s="22">
        <f>K409</f>
        <v>0</v>
      </c>
      <c r="L407" s="22">
        <f>L408</f>
        <v>850</v>
      </c>
      <c r="M407" s="22">
        <f>M408</f>
        <v>850</v>
      </c>
    </row>
    <row r="408" spans="1:13" ht="39" thickBot="1" x14ac:dyDescent="0.3">
      <c r="A408" s="58" t="s">
        <v>454</v>
      </c>
      <c r="B408" s="49" t="s">
        <v>453</v>
      </c>
      <c r="C408" s="48">
        <v>153</v>
      </c>
      <c r="D408" s="49" t="s">
        <v>139</v>
      </c>
      <c r="E408" s="49" t="s">
        <v>423</v>
      </c>
      <c r="F408" s="48"/>
      <c r="G408" s="47">
        <f>G409</f>
        <v>1120</v>
      </c>
      <c r="H408" s="47"/>
      <c r="I408" s="47"/>
      <c r="J408" s="47"/>
      <c r="K408" s="47"/>
      <c r="L408" s="47">
        <f>L409</f>
        <v>850</v>
      </c>
      <c r="M408" s="47">
        <f>M409</f>
        <v>850</v>
      </c>
    </row>
    <row r="409" spans="1:13" ht="51.75" thickBot="1" x14ac:dyDescent="0.3">
      <c r="A409" s="40" t="s">
        <v>9</v>
      </c>
      <c r="B409" s="21" t="s">
        <v>453</v>
      </c>
      <c r="C409" s="20">
        <v>153</v>
      </c>
      <c r="D409" s="21" t="s">
        <v>139</v>
      </c>
      <c r="E409" s="21" t="s">
        <v>423</v>
      </c>
      <c r="F409" s="20">
        <v>240</v>
      </c>
      <c r="G409" s="22">
        <v>1120</v>
      </c>
      <c r="H409" s="22"/>
      <c r="I409" s="22"/>
      <c r="J409" s="22"/>
      <c r="K409" s="22"/>
      <c r="L409" s="22">
        <v>850</v>
      </c>
      <c r="M409" s="22">
        <v>850</v>
      </c>
    </row>
    <row r="410" spans="1:13" s="38" customFormat="1" ht="89.45" customHeight="1" thickBot="1" x14ac:dyDescent="0.3">
      <c r="A410" s="43" t="s">
        <v>424</v>
      </c>
      <c r="B410" s="11" t="s">
        <v>425</v>
      </c>
      <c r="C410" s="5"/>
      <c r="D410" s="11"/>
      <c r="E410" s="11"/>
      <c r="F410" s="5"/>
      <c r="G410" s="7">
        <f>G411+G414+G417+G420+G426</f>
        <v>1730.3000000000002</v>
      </c>
      <c r="H410" s="7">
        <f t="shared" ref="H410:M410" si="194">H411+H414+H417+H420+H426</f>
        <v>0</v>
      </c>
      <c r="I410" s="7">
        <f t="shared" si="194"/>
        <v>141.6</v>
      </c>
      <c r="J410" s="7">
        <f t="shared" si="194"/>
        <v>0</v>
      </c>
      <c r="K410" s="7">
        <f t="shared" si="194"/>
        <v>0</v>
      </c>
      <c r="L410" s="7">
        <f t="shared" si="194"/>
        <v>1845.9999999999998</v>
      </c>
      <c r="M410" s="7">
        <f t="shared" si="194"/>
        <v>1845.9999999999998</v>
      </c>
    </row>
    <row r="411" spans="1:13" s="44" customFormat="1" ht="54" customHeight="1" thickBot="1" x14ac:dyDescent="0.3">
      <c r="A411" s="19" t="s">
        <v>432</v>
      </c>
      <c r="B411" s="21" t="s">
        <v>437</v>
      </c>
      <c r="C411" s="20">
        <v>148</v>
      </c>
      <c r="D411" s="21" t="s">
        <v>139</v>
      </c>
      <c r="E411" s="21" t="s">
        <v>262</v>
      </c>
      <c r="F411" s="20"/>
      <c r="G411" s="22">
        <f>G412</f>
        <v>20</v>
      </c>
      <c r="H411" s="22">
        <f t="shared" ref="H411:M411" si="195">H412</f>
        <v>0</v>
      </c>
      <c r="I411" s="22">
        <f t="shared" si="195"/>
        <v>0</v>
      </c>
      <c r="J411" s="22">
        <f t="shared" si="195"/>
        <v>0</v>
      </c>
      <c r="K411" s="22">
        <f t="shared" si="195"/>
        <v>0</v>
      </c>
      <c r="L411" s="22">
        <f t="shared" si="195"/>
        <v>20</v>
      </c>
      <c r="M411" s="22">
        <f t="shared" si="195"/>
        <v>20</v>
      </c>
    </row>
    <row r="412" spans="1:13" s="44" customFormat="1" ht="39" thickBot="1" x14ac:dyDescent="0.3">
      <c r="A412" s="19" t="s">
        <v>433</v>
      </c>
      <c r="B412" s="21" t="s">
        <v>438</v>
      </c>
      <c r="C412" s="20">
        <v>148</v>
      </c>
      <c r="D412" s="21" t="s">
        <v>139</v>
      </c>
      <c r="E412" s="21" t="s">
        <v>262</v>
      </c>
      <c r="F412" s="20"/>
      <c r="G412" s="22">
        <f>G413</f>
        <v>20</v>
      </c>
      <c r="H412" s="22">
        <f t="shared" ref="H412:M412" si="196">H413</f>
        <v>0</v>
      </c>
      <c r="I412" s="22">
        <f t="shared" si="196"/>
        <v>0</v>
      </c>
      <c r="J412" s="22">
        <f t="shared" si="196"/>
        <v>0</v>
      </c>
      <c r="K412" s="22">
        <f t="shared" si="196"/>
        <v>0</v>
      </c>
      <c r="L412" s="22">
        <f t="shared" si="196"/>
        <v>20</v>
      </c>
      <c r="M412" s="22">
        <f t="shared" si="196"/>
        <v>20</v>
      </c>
    </row>
    <row r="413" spans="1:13" s="44" customFormat="1" ht="51.75" thickBot="1" x14ac:dyDescent="0.3">
      <c r="A413" s="19" t="s">
        <v>17</v>
      </c>
      <c r="B413" s="21" t="s">
        <v>438</v>
      </c>
      <c r="C413" s="20">
        <v>148</v>
      </c>
      <c r="D413" s="21" t="s">
        <v>139</v>
      </c>
      <c r="E413" s="21" t="s">
        <v>262</v>
      </c>
      <c r="F413" s="20">
        <v>240</v>
      </c>
      <c r="G413" s="22">
        <v>20</v>
      </c>
      <c r="H413" s="22"/>
      <c r="I413" s="22"/>
      <c r="J413" s="22"/>
      <c r="K413" s="22"/>
      <c r="L413" s="22">
        <v>20</v>
      </c>
      <c r="M413" s="22">
        <v>20</v>
      </c>
    </row>
    <row r="414" spans="1:13" s="44" customFormat="1" ht="64.5" thickBot="1" x14ac:dyDescent="0.3">
      <c r="A414" s="19" t="s">
        <v>434</v>
      </c>
      <c r="B414" s="21" t="s">
        <v>439</v>
      </c>
      <c r="C414" s="20">
        <v>148</v>
      </c>
      <c r="D414" s="21" t="s">
        <v>139</v>
      </c>
      <c r="E414" s="21" t="s">
        <v>262</v>
      </c>
      <c r="F414" s="20"/>
      <c r="G414" s="22">
        <f>G415</f>
        <v>45</v>
      </c>
      <c r="H414" s="22">
        <f t="shared" ref="H414:M414" si="197">H415</f>
        <v>0</v>
      </c>
      <c r="I414" s="22">
        <f t="shared" si="197"/>
        <v>0</v>
      </c>
      <c r="J414" s="22">
        <f t="shared" si="197"/>
        <v>0</v>
      </c>
      <c r="K414" s="22">
        <f t="shared" si="197"/>
        <v>0</v>
      </c>
      <c r="L414" s="22">
        <f t="shared" si="197"/>
        <v>20</v>
      </c>
      <c r="M414" s="22">
        <f t="shared" si="197"/>
        <v>20</v>
      </c>
    </row>
    <row r="415" spans="1:13" s="44" customFormat="1" ht="39" thickBot="1" x14ac:dyDescent="0.3">
      <c r="A415" s="19" t="s">
        <v>435</v>
      </c>
      <c r="B415" s="21" t="s">
        <v>440</v>
      </c>
      <c r="C415" s="20">
        <v>148</v>
      </c>
      <c r="D415" s="21" t="s">
        <v>139</v>
      </c>
      <c r="E415" s="21" t="s">
        <v>262</v>
      </c>
      <c r="F415" s="20"/>
      <c r="G415" s="22">
        <f>G416</f>
        <v>45</v>
      </c>
      <c r="H415" s="22">
        <f t="shared" ref="H415:M415" si="198">H416</f>
        <v>0</v>
      </c>
      <c r="I415" s="22">
        <f t="shared" si="198"/>
        <v>0</v>
      </c>
      <c r="J415" s="22">
        <f t="shared" si="198"/>
        <v>0</v>
      </c>
      <c r="K415" s="22">
        <f t="shared" si="198"/>
        <v>0</v>
      </c>
      <c r="L415" s="22">
        <f t="shared" si="198"/>
        <v>20</v>
      </c>
      <c r="M415" s="22">
        <f t="shared" si="198"/>
        <v>20</v>
      </c>
    </row>
    <row r="416" spans="1:13" s="44" customFormat="1" ht="51.75" thickBot="1" x14ac:dyDescent="0.3">
      <c r="A416" s="19" t="s">
        <v>17</v>
      </c>
      <c r="B416" s="21" t="s">
        <v>440</v>
      </c>
      <c r="C416" s="20">
        <v>148</v>
      </c>
      <c r="D416" s="21" t="s">
        <v>139</v>
      </c>
      <c r="E416" s="21" t="s">
        <v>262</v>
      </c>
      <c r="F416" s="20">
        <v>240</v>
      </c>
      <c r="G416" s="22">
        <v>45</v>
      </c>
      <c r="H416" s="22"/>
      <c r="I416" s="22"/>
      <c r="J416" s="22"/>
      <c r="K416" s="22"/>
      <c r="L416" s="22">
        <v>20</v>
      </c>
      <c r="M416" s="22">
        <v>20</v>
      </c>
    </row>
    <row r="417" spans="1:13" s="44" customFormat="1" ht="90" thickBot="1" x14ac:dyDescent="0.3">
      <c r="A417" s="19" t="s">
        <v>436</v>
      </c>
      <c r="B417" s="21" t="s">
        <v>441</v>
      </c>
      <c r="C417" s="20">
        <v>148</v>
      </c>
      <c r="D417" s="21" t="s">
        <v>139</v>
      </c>
      <c r="E417" s="21" t="s">
        <v>262</v>
      </c>
      <c r="F417" s="20"/>
      <c r="G417" s="22">
        <f>G418</f>
        <v>30</v>
      </c>
      <c r="H417" s="22">
        <f t="shared" ref="H417:M417" si="199">H418</f>
        <v>0</v>
      </c>
      <c r="I417" s="22">
        <f t="shared" si="199"/>
        <v>0</v>
      </c>
      <c r="J417" s="22">
        <f t="shared" si="199"/>
        <v>0</v>
      </c>
      <c r="K417" s="22">
        <f t="shared" si="199"/>
        <v>0</v>
      </c>
      <c r="L417" s="22">
        <f t="shared" si="199"/>
        <v>30</v>
      </c>
      <c r="M417" s="22">
        <f t="shared" si="199"/>
        <v>30</v>
      </c>
    </row>
    <row r="418" spans="1:13" s="44" customFormat="1" ht="77.25" thickBot="1" x14ac:dyDescent="0.3">
      <c r="A418" s="19" t="s">
        <v>478</v>
      </c>
      <c r="B418" s="21" t="s">
        <v>442</v>
      </c>
      <c r="C418" s="20">
        <v>148</v>
      </c>
      <c r="D418" s="21" t="s">
        <v>139</v>
      </c>
      <c r="E418" s="21" t="s">
        <v>262</v>
      </c>
      <c r="F418" s="20"/>
      <c r="G418" s="22">
        <f>G419</f>
        <v>30</v>
      </c>
      <c r="H418" s="22">
        <f t="shared" ref="H418:M418" si="200">H419</f>
        <v>0</v>
      </c>
      <c r="I418" s="22">
        <f t="shared" si="200"/>
        <v>0</v>
      </c>
      <c r="J418" s="22">
        <f t="shared" si="200"/>
        <v>0</v>
      </c>
      <c r="K418" s="22">
        <f t="shared" si="200"/>
        <v>0</v>
      </c>
      <c r="L418" s="22">
        <f t="shared" si="200"/>
        <v>30</v>
      </c>
      <c r="M418" s="22">
        <f t="shared" si="200"/>
        <v>30</v>
      </c>
    </row>
    <row r="419" spans="1:13" s="44" customFormat="1" ht="51.75" thickBot="1" x14ac:dyDescent="0.3">
      <c r="A419" s="19" t="s">
        <v>17</v>
      </c>
      <c r="B419" s="21" t="s">
        <v>442</v>
      </c>
      <c r="C419" s="20">
        <v>148</v>
      </c>
      <c r="D419" s="21" t="s">
        <v>139</v>
      </c>
      <c r="E419" s="21" t="s">
        <v>262</v>
      </c>
      <c r="F419" s="20">
        <v>240</v>
      </c>
      <c r="G419" s="22">
        <v>30</v>
      </c>
      <c r="H419" s="22"/>
      <c r="I419" s="22"/>
      <c r="J419" s="22"/>
      <c r="K419" s="22"/>
      <c r="L419" s="22">
        <v>30</v>
      </c>
      <c r="M419" s="22">
        <v>30</v>
      </c>
    </row>
    <row r="420" spans="1:13" ht="51.75" thickBot="1" x14ac:dyDescent="0.3">
      <c r="A420" s="41" t="s">
        <v>479</v>
      </c>
      <c r="B420" s="21" t="s">
        <v>426</v>
      </c>
      <c r="C420" s="20">
        <v>148</v>
      </c>
      <c r="D420" s="21" t="s">
        <v>139</v>
      </c>
      <c r="E420" s="21" t="s">
        <v>423</v>
      </c>
      <c r="F420" s="20"/>
      <c r="G420" s="22">
        <f>G421+G424</f>
        <v>1529.6000000000001</v>
      </c>
      <c r="H420" s="22">
        <f t="shared" ref="H420:M420" si="201">H421+H424</f>
        <v>0</v>
      </c>
      <c r="I420" s="22">
        <f t="shared" si="201"/>
        <v>0</v>
      </c>
      <c r="J420" s="22">
        <f t="shared" si="201"/>
        <v>0</v>
      </c>
      <c r="K420" s="22">
        <f t="shared" si="201"/>
        <v>0</v>
      </c>
      <c r="L420" s="22">
        <f t="shared" si="201"/>
        <v>1670.2999999999997</v>
      </c>
      <c r="M420" s="22">
        <f t="shared" si="201"/>
        <v>1670.2999999999997</v>
      </c>
    </row>
    <row r="421" spans="1:13" ht="34.9" customHeight="1" thickBot="1" x14ac:dyDescent="0.3">
      <c r="A421" s="41" t="s">
        <v>11</v>
      </c>
      <c r="B421" s="21" t="s">
        <v>427</v>
      </c>
      <c r="C421" s="20">
        <v>148</v>
      </c>
      <c r="D421" s="21" t="s">
        <v>139</v>
      </c>
      <c r="E421" s="21" t="s">
        <v>423</v>
      </c>
      <c r="F421" s="20"/>
      <c r="G421" s="22">
        <f>G422+G423</f>
        <v>1161.9000000000001</v>
      </c>
      <c r="H421" s="22">
        <f t="shared" ref="H421:M421" si="202">H422+H423</f>
        <v>0</v>
      </c>
      <c r="I421" s="22">
        <f t="shared" si="202"/>
        <v>0</v>
      </c>
      <c r="J421" s="22">
        <f t="shared" si="202"/>
        <v>0</v>
      </c>
      <c r="K421" s="22">
        <f t="shared" si="202"/>
        <v>0</v>
      </c>
      <c r="L421" s="22">
        <f t="shared" si="202"/>
        <v>1289.6999999999998</v>
      </c>
      <c r="M421" s="22">
        <f t="shared" si="202"/>
        <v>1277.3999999999999</v>
      </c>
    </row>
    <row r="422" spans="1:13" ht="39" thickBot="1" x14ac:dyDescent="0.3">
      <c r="A422" s="41" t="s">
        <v>69</v>
      </c>
      <c r="B422" s="21" t="s">
        <v>427</v>
      </c>
      <c r="C422" s="20">
        <v>148</v>
      </c>
      <c r="D422" s="21" t="s">
        <v>139</v>
      </c>
      <c r="E422" s="21" t="s">
        <v>423</v>
      </c>
      <c r="F422" s="20">
        <v>120</v>
      </c>
      <c r="G422" s="22">
        <v>1091.5</v>
      </c>
      <c r="H422" s="22"/>
      <c r="I422" s="22"/>
      <c r="J422" s="22"/>
      <c r="K422" s="22"/>
      <c r="L422" s="22">
        <v>1078.5999999999999</v>
      </c>
      <c r="M422" s="22">
        <v>1066.3</v>
      </c>
    </row>
    <row r="423" spans="1:13" ht="51.75" thickBot="1" x14ac:dyDescent="0.3">
      <c r="A423" s="41" t="s">
        <v>9</v>
      </c>
      <c r="B423" s="21" t="s">
        <v>427</v>
      </c>
      <c r="C423" s="20">
        <v>148</v>
      </c>
      <c r="D423" s="21" t="s">
        <v>139</v>
      </c>
      <c r="E423" s="21" t="s">
        <v>423</v>
      </c>
      <c r="F423" s="20">
        <v>240</v>
      </c>
      <c r="G423" s="22">
        <v>70.400000000000006</v>
      </c>
      <c r="H423" s="22"/>
      <c r="I423" s="22"/>
      <c r="J423" s="22"/>
      <c r="K423" s="22"/>
      <c r="L423" s="22">
        <v>211.1</v>
      </c>
      <c r="M423" s="22">
        <v>211.1</v>
      </c>
    </row>
    <row r="424" spans="1:13" ht="51.75" thickBot="1" x14ac:dyDescent="0.3">
      <c r="A424" s="41" t="s">
        <v>70</v>
      </c>
      <c r="B424" s="21" t="s">
        <v>428</v>
      </c>
      <c r="C424" s="20">
        <v>148</v>
      </c>
      <c r="D424" s="21" t="s">
        <v>139</v>
      </c>
      <c r="E424" s="21" t="s">
        <v>423</v>
      </c>
      <c r="F424" s="20"/>
      <c r="G424" s="22">
        <f>G425</f>
        <v>367.7</v>
      </c>
      <c r="H424" s="22">
        <f t="shared" ref="H424:M424" si="203">H425</f>
        <v>0</v>
      </c>
      <c r="I424" s="22">
        <f t="shared" si="203"/>
        <v>0</v>
      </c>
      <c r="J424" s="22">
        <f t="shared" si="203"/>
        <v>0</v>
      </c>
      <c r="K424" s="22">
        <f t="shared" si="203"/>
        <v>0</v>
      </c>
      <c r="L424" s="22">
        <f t="shared" si="203"/>
        <v>380.6</v>
      </c>
      <c r="M424" s="22">
        <f t="shared" si="203"/>
        <v>392.9</v>
      </c>
    </row>
    <row r="425" spans="1:13" ht="39" thickBot="1" x14ac:dyDescent="0.3">
      <c r="A425" s="41" t="s">
        <v>60</v>
      </c>
      <c r="B425" s="61" t="s">
        <v>428</v>
      </c>
      <c r="C425" s="20">
        <v>148</v>
      </c>
      <c r="D425" s="21" t="s">
        <v>139</v>
      </c>
      <c r="E425" s="21" t="s">
        <v>423</v>
      </c>
      <c r="F425" s="20">
        <v>120</v>
      </c>
      <c r="G425" s="22">
        <v>367.7</v>
      </c>
      <c r="H425" s="22"/>
      <c r="I425" s="22"/>
      <c r="J425" s="22"/>
      <c r="K425" s="22"/>
      <c r="L425" s="22">
        <v>380.6</v>
      </c>
      <c r="M425" s="22">
        <v>392.9</v>
      </c>
    </row>
    <row r="426" spans="1:13" ht="51.75" thickBot="1" x14ac:dyDescent="0.3">
      <c r="A426" s="41" t="s">
        <v>429</v>
      </c>
      <c r="B426" s="42" t="s">
        <v>430</v>
      </c>
      <c r="C426" s="20">
        <v>148</v>
      </c>
      <c r="D426" s="21" t="s">
        <v>139</v>
      </c>
      <c r="E426" s="21" t="s">
        <v>262</v>
      </c>
      <c r="F426" s="20"/>
      <c r="G426" s="22">
        <f>G427</f>
        <v>105.7</v>
      </c>
      <c r="H426" s="22">
        <f t="shared" ref="H426:M426" si="204">H427</f>
        <v>0</v>
      </c>
      <c r="I426" s="22">
        <f t="shared" si="204"/>
        <v>141.6</v>
      </c>
      <c r="J426" s="22">
        <f t="shared" si="204"/>
        <v>0</v>
      </c>
      <c r="K426" s="22">
        <f t="shared" si="204"/>
        <v>0</v>
      </c>
      <c r="L426" s="22">
        <f t="shared" si="204"/>
        <v>105.7</v>
      </c>
      <c r="M426" s="22">
        <f t="shared" si="204"/>
        <v>105.7</v>
      </c>
    </row>
    <row r="427" spans="1:13" ht="52.5" thickBot="1" x14ac:dyDescent="0.3">
      <c r="A427" s="17" t="s">
        <v>480</v>
      </c>
      <c r="B427" s="8" t="s">
        <v>431</v>
      </c>
      <c r="C427" s="20">
        <v>148</v>
      </c>
      <c r="D427" s="9" t="s">
        <v>139</v>
      </c>
      <c r="E427" s="9">
        <v>14</v>
      </c>
      <c r="F427" s="8"/>
      <c r="G427" s="10">
        <f>G428</f>
        <v>105.7</v>
      </c>
      <c r="H427" s="10">
        <f t="shared" ref="H427:M427" si="205">H428</f>
        <v>0</v>
      </c>
      <c r="I427" s="10">
        <f t="shared" si="205"/>
        <v>141.6</v>
      </c>
      <c r="J427" s="10">
        <f t="shared" si="205"/>
        <v>0</v>
      </c>
      <c r="K427" s="10">
        <f t="shared" si="205"/>
        <v>0</v>
      </c>
      <c r="L427" s="10">
        <f t="shared" si="205"/>
        <v>105.7</v>
      </c>
      <c r="M427" s="10">
        <f t="shared" si="205"/>
        <v>105.7</v>
      </c>
    </row>
    <row r="428" spans="1:13" ht="54.75" customHeight="1" thickBot="1" x14ac:dyDescent="0.3">
      <c r="A428" s="16" t="s">
        <v>17</v>
      </c>
      <c r="B428" s="8" t="s">
        <v>431</v>
      </c>
      <c r="C428" s="20">
        <v>148</v>
      </c>
      <c r="D428" s="9" t="s">
        <v>139</v>
      </c>
      <c r="E428" s="9">
        <v>14</v>
      </c>
      <c r="F428" s="8">
        <v>240</v>
      </c>
      <c r="G428" s="10">
        <v>105.7</v>
      </c>
      <c r="H428" s="10"/>
      <c r="I428" s="10">
        <v>141.6</v>
      </c>
      <c r="J428" s="10"/>
      <c r="K428" s="10"/>
      <c r="L428" s="10">
        <v>105.7</v>
      </c>
      <c r="M428" s="10">
        <v>105.7</v>
      </c>
    </row>
    <row r="429" spans="1:13" ht="23.25" customHeight="1" thickBot="1" x14ac:dyDescent="0.3">
      <c r="A429" s="4" t="s">
        <v>131</v>
      </c>
      <c r="B429" s="5"/>
      <c r="C429" s="5"/>
      <c r="D429" s="5"/>
      <c r="E429" s="5"/>
      <c r="F429" s="5"/>
      <c r="G429" s="7">
        <f t="shared" ref="G429:M429" si="206">G16+G85+G97+G106+G164+G169+G179+G186+G194+G218+G228+G255+G277+G313+G325+G332+G340+G376+G410</f>
        <v>437197.19999999995</v>
      </c>
      <c r="H429" s="7" t="e">
        <f t="shared" si="206"/>
        <v>#REF!</v>
      </c>
      <c r="I429" s="7" t="e">
        <f t="shared" si="206"/>
        <v>#REF!</v>
      </c>
      <c r="J429" s="7" t="e">
        <f t="shared" si="206"/>
        <v>#REF!</v>
      </c>
      <c r="K429" s="7" t="e">
        <f t="shared" si="206"/>
        <v>#REF!</v>
      </c>
      <c r="L429" s="7">
        <f t="shared" si="206"/>
        <v>366759.8</v>
      </c>
      <c r="M429" s="7">
        <f t="shared" si="206"/>
        <v>276367.89999999997</v>
      </c>
    </row>
    <row r="430" spans="1:13" ht="30" customHeight="1" x14ac:dyDescent="0.25"/>
  </sheetData>
  <mergeCells count="27">
    <mergeCell ref="A167:A168"/>
    <mergeCell ref="B167:B168"/>
    <mergeCell ref="C167:C168"/>
    <mergeCell ref="D167:D168"/>
    <mergeCell ref="E167:E168"/>
    <mergeCell ref="L13:L14"/>
    <mergeCell ref="M13:M14"/>
    <mergeCell ref="B11:B14"/>
    <mergeCell ref="D11:D14"/>
    <mergeCell ref="E11:E14"/>
    <mergeCell ref="F11:F14"/>
    <mergeCell ref="F1:I1"/>
    <mergeCell ref="F2:M2"/>
    <mergeCell ref="F3:M3"/>
    <mergeCell ref="F4:M4"/>
    <mergeCell ref="G167:G168"/>
    <mergeCell ref="L167:L168"/>
    <mergeCell ref="M167:M168"/>
    <mergeCell ref="F5:M7"/>
    <mergeCell ref="A8:M8"/>
    <mergeCell ref="A9:M9"/>
    <mergeCell ref="A10:M10"/>
    <mergeCell ref="F167:F168"/>
    <mergeCell ref="A11:A14"/>
    <mergeCell ref="C11:C14"/>
    <mergeCell ref="G11:M12"/>
    <mergeCell ref="G13:K14"/>
  </mergeCells>
  <pageMargins left="0.51181102362204722" right="0.31496062992125984" top="0.74803149606299213" bottom="0.74803149606299213" header="0.31496062992125984" footer="0.31496062992125984"/>
  <pageSetup paperSize="9" scale="85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2023-07-20T09:15:34Z</dcterms:modified>
</cp:coreProperties>
</file>