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кабрь" sheetId="2" r:id="rId1"/>
  </sheets>
  <definedNames>
    <definedName name="_xlnm.Print_Area" localSheetId="0">декабрь!$A$1:$K$94</definedName>
  </definedNames>
  <calcPr calcId="144525"/>
</workbook>
</file>

<file path=xl/calcChain.xml><?xml version="1.0" encoding="utf-8"?>
<calcChain xmlns="http://schemas.openxmlformats.org/spreadsheetml/2006/main">
  <c r="G91" i="2" l="1"/>
  <c r="H91" i="2"/>
  <c r="I91" i="2"/>
  <c r="J91" i="2"/>
  <c r="K90" i="2" l="1"/>
  <c r="F91" i="2"/>
  <c r="G10" i="2"/>
  <c r="G12" i="2" s="1"/>
  <c r="H10" i="2"/>
  <c r="I10" i="2"/>
  <c r="J10" i="2"/>
  <c r="J12" i="2" s="1"/>
  <c r="G15" i="2"/>
  <c r="H15" i="2"/>
  <c r="I15" i="2"/>
  <c r="J15" i="2"/>
  <c r="F15" i="2"/>
  <c r="K13" i="2"/>
  <c r="K15" i="2" s="1"/>
  <c r="K25" i="2"/>
  <c r="K27" i="2" s="1"/>
  <c r="G27" i="2"/>
  <c r="H27" i="2"/>
  <c r="I27" i="2"/>
  <c r="J27" i="2"/>
  <c r="F27" i="2"/>
  <c r="F10" i="2"/>
  <c r="K22" i="2"/>
  <c r="K24" i="2" s="1"/>
  <c r="G24" i="2"/>
  <c r="H24" i="2"/>
  <c r="I24" i="2"/>
  <c r="J24" i="2"/>
  <c r="F24" i="2"/>
  <c r="G21" i="2"/>
  <c r="H21" i="2"/>
  <c r="I21" i="2"/>
  <c r="J21" i="2"/>
  <c r="K19" i="2"/>
  <c r="K21" i="2" s="1"/>
  <c r="F21" i="2"/>
  <c r="K16" i="2"/>
  <c r="K18" i="2" s="1"/>
  <c r="K34" i="2"/>
  <c r="K37" i="2"/>
  <c r="K36" i="2"/>
  <c r="K40" i="2"/>
  <c r="K39" i="2"/>
  <c r="K43" i="2"/>
  <c r="K42" i="2"/>
  <c r="K46" i="2"/>
  <c r="K45" i="2"/>
  <c r="K49" i="2"/>
  <c r="K48" i="2"/>
  <c r="K52" i="2"/>
  <c r="K51" i="2"/>
  <c r="K62" i="2"/>
  <c r="K68" i="2"/>
  <c r="K77" i="2"/>
  <c r="G18" i="2"/>
  <c r="H18" i="2"/>
  <c r="I18" i="2"/>
  <c r="J18" i="2"/>
  <c r="F18" i="2"/>
  <c r="F30" i="2"/>
  <c r="G74" i="2"/>
  <c r="G76" i="2" s="1"/>
  <c r="H74" i="2"/>
  <c r="I74" i="2"/>
  <c r="I76" i="2" s="1"/>
  <c r="J74" i="2"/>
  <c r="G79" i="2"/>
  <c r="H79" i="2"/>
  <c r="I79" i="2"/>
  <c r="J79" i="2"/>
  <c r="K79" i="2"/>
  <c r="I82" i="2"/>
  <c r="G56" i="2"/>
  <c r="G58" i="2" s="1"/>
  <c r="H56" i="2"/>
  <c r="H58" i="2" s="1"/>
  <c r="I56" i="2"/>
  <c r="I58" i="2" s="1"/>
  <c r="J56" i="2"/>
  <c r="J58" i="2" s="1"/>
  <c r="G65" i="2"/>
  <c r="G67" i="2" s="1"/>
  <c r="H65" i="2"/>
  <c r="H67" i="2" s="1"/>
  <c r="I65" i="2"/>
  <c r="I67" i="2" s="1"/>
  <c r="J65" i="2"/>
  <c r="J67" i="2" s="1"/>
  <c r="G73" i="2"/>
  <c r="H73" i="2"/>
  <c r="I73" i="2"/>
  <c r="J73" i="2"/>
  <c r="G82" i="2"/>
  <c r="H82" i="2"/>
  <c r="J82" i="2"/>
  <c r="H76" i="2"/>
  <c r="J76" i="2"/>
  <c r="F74" i="2"/>
  <c r="F76" i="2" s="1"/>
  <c r="F79" i="2"/>
  <c r="F82" i="2"/>
  <c r="K74" i="2" l="1"/>
  <c r="K76" i="2" s="1"/>
  <c r="I12" i="2"/>
  <c r="H12" i="2"/>
  <c r="K53" i="2"/>
  <c r="K89" i="2"/>
  <c r="K91" i="2" s="1"/>
  <c r="K59" i="2"/>
  <c r="K71" i="2"/>
  <c r="K73" i="2" s="1"/>
  <c r="K80" i="2"/>
  <c r="K82" i="2" s="1"/>
  <c r="G70" i="2"/>
  <c r="H70" i="2"/>
  <c r="I70" i="2"/>
  <c r="J70" i="2"/>
  <c r="F73" i="2"/>
  <c r="F70" i="2"/>
  <c r="F65" i="2"/>
  <c r="F56" i="2"/>
  <c r="F64" i="2"/>
  <c r="G64" i="2"/>
  <c r="H64" i="2"/>
  <c r="I64" i="2"/>
  <c r="J64" i="2"/>
  <c r="G61" i="2"/>
  <c r="H61" i="2"/>
  <c r="I61" i="2"/>
  <c r="J61" i="2"/>
  <c r="F61" i="2"/>
  <c r="G31" i="2"/>
  <c r="G8" i="2" s="1"/>
  <c r="H31" i="2"/>
  <c r="H8" i="2" s="1"/>
  <c r="I31" i="2"/>
  <c r="I8" i="2" s="1"/>
  <c r="J31" i="2"/>
  <c r="J8" i="2" s="1"/>
  <c r="G30" i="2"/>
  <c r="G32" i="2" s="1"/>
  <c r="H30" i="2"/>
  <c r="H7" i="2" s="1"/>
  <c r="H9" i="2" s="1"/>
  <c r="I30" i="2"/>
  <c r="I32" i="2" s="1"/>
  <c r="J30" i="2"/>
  <c r="J7" i="2" s="1"/>
  <c r="J9" i="2" s="1"/>
  <c r="F31" i="2"/>
  <c r="K41" i="2"/>
  <c r="F44" i="2"/>
  <c r="F47" i="2"/>
  <c r="F50" i="2"/>
  <c r="F53" i="2"/>
  <c r="F41" i="2"/>
  <c r="F38" i="2"/>
  <c r="K56" i="2" l="1"/>
  <c r="F58" i="2"/>
  <c r="K58" i="2"/>
  <c r="F7" i="2"/>
  <c r="K31" i="2"/>
  <c r="F8" i="2"/>
  <c r="K8" i="2" s="1"/>
  <c r="K65" i="2"/>
  <c r="K67" i="2" s="1"/>
  <c r="F67" i="2"/>
  <c r="G7" i="2"/>
  <c r="G9" i="2" s="1"/>
  <c r="I7" i="2"/>
  <c r="I9" i="2" s="1"/>
  <c r="K30" i="2"/>
  <c r="J32" i="2"/>
  <c r="H32" i="2"/>
  <c r="K50" i="2"/>
  <c r="K47" i="2"/>
  <c r="K44" i="2"/>
  <c r="K61" i="2"/>
  <c r="K64" i="2"/>
  <c r="F9" i="2"/>
  <c r="K70" i="2"/>
  <c r="K38" i="2"/>
  <c r="K10" i="2"/>
  <c r="K12" i="2" s="1"/>
  <c r="F35" i="2"/>
  <c r="K7" i="2" l="1"/>
  <c r="I35" i="2"/>
  <c r="J35" i="2"/>
  <c r="M59" i="2"/>
  <c r="M80" i="2"/>
  <c r="M6" i="2"/>
  <c r="O6" i="2"/>
  <c r="P6" i="2"/>
  <c r="L6" i="2"/>
  <c r="H35" i="2"/>
  <c r="G35" i="2"/>
  <c r="K33" i="2"/>
  <c r="K35" i="2" l="1"/>
  <c r="F32" i="2"/>
  <c r="N6" i="2"/>
  <c r="Q6" i="2" s="1"/>
  <c r="K32" i="2" l="1"/>
  <c r="K9" i="2"/>
  <c r="G87" i="2"/>
  <c r="H87" i="2" s="1"/>
  <c r="I87" i="2" s="1"/>
  <c r="J87" i="2" s="1"/>
  <c r="M74" i="2"/>
  <c r="G55" i="2"/>
  <c r="H55" i="2" s="1"/>
  <c r="I55" i="2" s="1"/>
  <c r="J55" i="2" s="1"/>
  <c r="G29" i="2"/>
  <c r="H29" i="2" s="1"/>
  <c r="I29" i="2" s="1"/>
  <c r="J29" i="2" s="1"/>
  <c r="G6" i="2"/>
  <c r="H6" i="2" s="1"/>
  <c r="I6" i="2" s="1"/>
  <c r="J6" i="2" s="1"/>
  <c r="J4" i="2" l="1"/>
  <c r="F4" i="2"/>
  <c r="G4" i="2"/>
  <c r="I4" i="2"/>
  <c r="P5" i="2" l="1"/>
  <c r="M5" i="2"/>
  <c r="K4" i="2"/>
  <c r="H4" i="2"/>
  <c r="O5" i="2"/>
  <c r="N5" i="2" l="1"/>
  <c r="F12" i="2"/>
  <c r="L5" i="2" l="1"/>
  <c r="Q5" i="2" l="1"/>
</calcChain>
</file>

<file path=xl/sharedStrings.xml><?xml version="1.0" encoding="utf-8"?>
<sst xmlns="http://schemas.openxmlformats.org/spreadsheetml/2006/main" count="121" uniqueCount="74">
  <si>
    <t>№</t>
  </si>
  <si>
    <t>ИТОГО</t>
  </si>
  <si>
    <t>подпрограмма</t>
  </si>
  <si>
    <t>основное мероприятие</t>
  </si>
  <si>
    <t>мероприятие</t>
  </si>
  <si>
    <t>1.1.1</t>
  </si>
  <si>
    <t>1.1.2</t>
  </si>
  <si>
    <t>1.1.3</t>
  </si>
  <si>
    <t>1.1.4</t>
  </si>
  <si>
    <t>1.1.5</t>
  </si>
  <si>
    <t>1.2</t>
  </si>
  <si>
    <t>1.2.1</t>
  </si>
  <si>
    <t>1.4</t>
  </si>
  <si>
    <t>1.4.1</t>
  </si>
  <si>
    <t>1.4.2</t>
  </si>
  <si>
    <t>1.5</t>
  </si>
  <si>
    <t>1.5.1</t>
  </si>
  <si>
    <t>1.6</t>
  </si>
  <si>
    <t>Ликвидация причиненного ущерба в послепаводковый период.</t>
  </si>
  <si>
    <t>Оформление кадастровых паспортов на автомобильные дороги общего пользования местного значения.</t>
  </si>
  <si>
    <t>1.3</t>
  </si>
  <si>
    <t>Проведение работ по подготовке автомобильных дорог общего пользования местного значения  и искусственных сооружений на них на территории района  к прохождению паводка.</t>
  </si>
  <si>
    <t>Обеспечение правового оформления дорог общего пользования местного значения, находящихся в районной собственности.</t>
  </si>
  <si>
    <t>Проведение землеустроительных работ по уточнению и формированию земельных участков, занятых полосами отвода автодорог местного значения.</t>
  </si>
  <si>
    <t>Безопасность дорожного движения.</t>
  </si>
  <si>
    <t>Сохранение и совершенствование сети автомобильных дорог общего пользования местного значения.</t>
  </si>
  <si>
    <t>Содержание сети автомобильных дорог местного значения и искусственных сооружений на них.</t>
  </si>
  <si>
    <t>Проектирование, подготовка, устройство и содержание ледовой переправы через р.Сухона.</t>
  </si>
  <si>
    <t>Содержание автодорог общего пользования местного значения района в весенний период.</t>
  </si>
  <si>
    <t>Содержание автодорог общего пользования местного значения района в летний период.</t>
  </si>
  <si>
    <t>Ремонт и капитальный ремонт автомобильных дорог местного значения.</t>
  </si>
  <si>
    <t>Ремонт подъездов к земельным участкам, предоставленным отдельным категориям граждан.</t>
  </si>
  <si>
    <t>Проектно-изыскательские работы (ПИР), экспертизы.</t>
  </si>
  <si>
    <t>Противопаводковые мероприятия.</t>
  </si>
  <si>
    <t>АМР</t>
  </si>
  <si>
    <t>ОИО</t>
  </si>
  <si>
    <t>ОСКХ</t>
  </si>
  <si>
    <t>Статус</t>
  </si>
  <si>
    <t>Наименование</t>
  </si>
  <si>
    <t>Ответственный</t>
  </si>
  <si>
    <t xml:space="preserve">     АМР - Администрация Междуреченского муниципального района</t>
  </si>
  <si>
    <t xml:space="preserve">     ОСКХ - отдел строительства и коммунального хозяйства администрации района</t>
  </si>
  <si>
    <t>район</t>
  </si>
  <si>
    <t>субсидии</t>
  </si>
  <si>
    <t>Финансовые ресурсы по годам, тыс.руб.</t>
  </si>
  <si>
    <t>Капитальный ремонт и ремонт, проектирование и строительство (реконструкция) автомобильных дорог общего пользования местного значения.</t>
  </si>
  <si>
    <t xml:space="preserve">     ОИО - отдел имущественных отношений администрации района"</t>
  </si>
  <si>
    <t>Транспортное обслуживание населения</t>
  </si>
  <si>
    <t>2.1</t>
  </si>
  <si>
    <t>Подпрограмма</t>
  </si>
  <si>
    <t xml:space="preserve">Основное мероприятие </t>
  </si>
  <si>
    <t xml:space="preserve">Содержание искусственных сооружений на автодорогах общего пользования местного значения
Содержание искусственных сооружений на автодорогах общего пользования местного значения
</t>
  </si>
  <si>
    <t>1.1</t>
  </si>
  <si>
    <t xml:space="preserve">  Компенсация  потерь в доходах транспортных организаций и индивидуальных предпринимателей, осуществляющих перевозки населения автобусами по  социально-значимым внутрирайонным маршрутам, в т. ч. оказание услуг по перевозке населения автомобильным транспортом по регулируемым тарифам</t>
  </si>
  <si>
    <t>1.3.1</t>
  </si>
  <si>
    <t>1.3.2</t>
  </si>
  <si>
    <t>Объем финансовых ресурсов, необходимых для реализации подпрограммы 1 и перечень  мероприятий</t>
  </si>
  <si>
    <t xml:space="preserve">Объем финансовых ресурсов, необходимых для реализации подпрограммы 2 </t>
  </si>
  <si>
    <t>1.2.2</t>
  </si>
  <si>
    <t>1.2.3</t>
  </si>
  <si>
    <t>1.2.4</t>
  </si>
  <si>
    <t>Протяженность, км</t>
  </si>
  <si>
    <t>«Приложение № 3              к подпрограмме 1</t>
  </si>
  <si>
    <t xml:space="preserve">«Приложение № 3            к подпрограмме 2	_x000D_
	_x000D_
</t>
  </si>
  <si>
    <t>1.2.5</t>
  </si>
  <si>
    <t>1.2.6</t>
  </si>
  <si>
    <t xml:space="preserve">Содержанию автодорог общего пользования местного значения в зимний период </t>
  </si>
  <si>
    <t>1.2.7</t>
  </si>
  <si>
    <t>Ремонт ул. Производственный переулок в с. Шуйское, 599 м</t>
  </si>
  <si>
    <t>Ремонт ул. Лесная в с. Шуйское, 500 м</t>
  </si>
  <si>
    <t>Ремонт ул. Введенского в с. Шуйское, 498 м</t>
  </si>
  <si>
    <t>Ремонт участка улицы Победы (от ул. Советская до ул.Шапина) в с. Шуйское Междуреченского района Вологодской области, 295 м</t>
  </si>
  <si>
    <t>Ремонт ул. Первомайская в с. Спас-Ямщики, 382 м</t>
  </si>
  <si>
    <t>Ремонт ул. Юбилейная в д. Игумницево, 516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</si>
</sst>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166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 wrapText="1"/>
    </xf>
    <xf numFmtId="165" fontId="1" fillId="0" borderId="0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right" vertical="center"/>
    </xf>
    <xf numFmtId="166" fontId="12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6" fontId="13" fillId="3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view="pageBreakPreview" zoomScale="60" zoomScaleNormal="60" workbookViewId="0">
      <selection activeCell="A84" sqref="A84:XFD85"/>
    </sheetView>
  </sheetViews>
  <sheetFormatPr defaultRowHeight="15.75" x14ac:dyDescent="0.25"/>
  <cols>
    <col min="1" max="1" width="17.85546875" style="10" customWidth="1"/>
    <col min="2" max="2" width="6.140625" style="1" customWidth="1"/>
    <col min="3" max="3" width="68.28515625" style="10" customWidth="1"/>
    <col min="4" max="4" width="10.7109375" style="15" customWidth="1"/>
    <col min="5" max="10" width="12.7109375" style="2" customWidth="1"/>
    <col min="11" max="11" width="15" style="2" customWidth="1"/>
    <col min="12" max="12" width="12.85546875" style="31" customWidth="1"/>
    <col min="13" max="13" width="11.28515625" style="2" bestFit="1" customWidth="1"/>
    <col min="14" max="16" width="9.140625" style="2"/>
    <col min="17" max="17" width="13.5703125" style="2" customWidth="1"/>
    <col min="18" max="16384" width="9.140625" style="2"/>
  </cols>
  <sheetData>
    <row r="1" spans="1:17" ht="15.75" customHeight="1" x14ac:dyDescent="0.25">
      <c r="J1" s="51" t="s">
        <v>62</v>
      </c>
      <c r="K1" s="51"/>
    </row>
    <row r="2" spans="1:17" x14ac:dyDescent="0.25">
      <c r="F2" s="11"/>
      <c r="G2" s="11"/>
      <c r="H2" s="11"/>
      <c r="J2" s="51"/>
      <c r="K2" s="51"/>
      <c r="L2" s="32"/>
    </row>
    <row r="3" spans="1:17" ht="20.25" x14ac:dyDescent="0.25">
      <c r="A3" s="88" t="s">
        <v>56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7" ht="20.25" x14ac:dyDescent="0.25">
      <c r="A4" s="30"/>
      <c r="B4" s="30"/>
      <c r="C4" s="30"/>
      <c r="D4" s="30"/>
      <c r="E4" s="30"/>
      <c r="F4" s="102">
        <f>F9+F91</f>
        <v>71088.875</v>
      </c>
      <c r="G4" s="102">
        <f>G9+G91</f>
        <v>9362.2999999999993</v>
      </c>
      <c r="H4" s="102">
        <f>H9+H91</f>
        <v>9825.2999999999993</v>
      </c>
      <c r="I4" s="102">
        <f>I9+I91</f>
        <v>7342</v>
      </c>
      <c r="J4" s="102">
        <f>J9+J91</f>
        <v>7342</v>
      </c>
      <c r="K4" s="102">
        <f>K9+K91</f>
        <v>104960.47500000001</v>
      </c>
    </row>
    <row r="5" spans="1:17" x14ac:dyDescent="0.25">
      <c r="A5" s="72" t="s">
        <v>37</v>
      </c>
      <c r="B5" s="73" t="s">
        <v>0</v>
      </c>
      <c r="C5" s="72" t="s">
        <v>38</v>
      </c>
      <c r="D5" s="49" t="s">
        <v>61</v>
      </c>
      <c r="E5" s="72" t="s">
        <v>39</v>
      </c>
      <c r="F5" s="75" t="s">
        <v>44</v>
      </c>
      <c r="G5" s="57"/>
      <c r="H5" s="57"/>
      <c r="I5" s="57"/>
      <c r="J5" s="57"/>
      <c r="K5" s="57"/>
      <c r="L5" s="31">
        <f>F9+F88</f>
        <v>69876.175000000003</v>
      </c>
      <c r="M5" s="11">
        <f>G9+G88</f>
        <v>8241</v>
      </c>
      <c r="N5" s="11">
        <f>H9+H88</f>
        <v>8704</v>
      </c>
      <c r="O5" s="11">
        <f>I9+I88</f>
        <v>7330</v>
      </c>
      <c r="P5" s="11">
        <f>J9+J88</f>
        <v>7330</v>
      </c>
      <c r="Q5" s="11">
        <f>K9+K88</f>
        <v>101481.175</v>
      </c>
    </row>
    <row r="6" spans="1:17" ht="30" customHeight="1" x14ac:dyDescent="0.25">
      <c r="A6" s="72"/>
      <c r="B6" s="73"/>
      <c r="C6" s="72"/>
      <c r="D6" s="50"/>
      <c r="E6" s="72"/>
      <c r="F6" s="35">
        <v>2023</v>
      </c>
      <c r="G6" s="35">
        <f>F6+1</f>
        <v>2024</v>
      </c>
      <c r="H6" s="35">
        <f t="shared" ref="H6:J6" si="0">G6+1</f>
        <v>2025</v>
      </c>
      <c r="I6" s="35">
        <f t="shared" si="0"/>
        <v>2026</v>
      </c>
      <c r="J6" s="35">
        <f t="shared" si="0"/>
        <v>2027</v>
      </c>
      <c r="K6" s="35" t="s">
        <v>1</v>
      </c>
      <c r="L6" s="31">
        <f>F8+F90</f>
        <v>62215.08</v>
      </c>
      <c r="M6" s="11">
        <f>G8+G90</f>
        <v>1415.1</v>
      </c>
      <c r="N6" s="11">
        <f>H8+H90</f>
        <v>1415.1</v>
      </c>
      <c r="O6" s="11">
        <f>I8+I90</f>
        <v>0</v>
      </c>
      <c r="P6" s="11">
        <f>J8+J90</f>
        <v>0</v>
      </c>
      <c r="Q6" s="11">
        <f>SUM(L6:P6)</f>
        <v>65045.279999999999</v>
      </c>
    </row>
    <row r="7" spans="1:17" x14ac:dyDescent="0.25">
      <c r="A7" s="72" t="s">
        <v>2</v>
      </c>
      <c r="B7" s="73">
        <v>1</v>
      </c>
      <c r="C7" s="72" t="s">
        <v>25</v>
      </c>
      <c r="D7" s="49"/>
      <c r="E7" s="57" t="s">
        <v>34</v>
      </c>
      <c r="F7" s="6">
        <f>F10+F30+F56+F65+F74+F80</f>
        <v>8771.1949999999997</v>
      </c>
      <c r="G7" s="6">
        <f t="shared" ref="G7:J7" si="1">G10+G30+G56+G65+G74+G80</f>
        <v>7936</v>
      </c>
      <c r="H7" s="6">
        <f t="shared" si="1"/>
        <v>8399</v>
      </c>
      <c r="I7" s="6">
        <f t="shared" si="1"/>
        <v>7330</v>
      </c>
      <c r="J7" s="6">
        <f t="shared" si="1"/>
        <v>7330</v>
      </c>
      <c r="K7" s="6">
        <f>SUM(F7:J7)</f>
        <v>39766.195</v>
      </c>
      <c r="M7" s="3"/>
    </row>
    <row r="8" spans="1:17" x14ac:dyDescent="0.25">
      <c r="A8" s="72"/>
      <c r="B8" s="73"/>
      <c r="C8" s="72"/>
      <c r="D8" s="95"/>
      <c r="E8" s="57"/>
      <c r="F8" s="6">
        <f>F11+F31+F57+F66+F75+F81</f>
        <v>61104.98</v>
      </c>
      <c r="G8" s="6">
        <f t="shared" ref="G8:J8" si="2">G11+G31+G57+G66+G75+G81</f>
        <v>305</v>
      </c>
      <c r="H8" s="6">
        <f t="shared" si="2"/>
        <v>305</v>
      </c>
      <c r="I8" s="6">
        <f t="shared" si="2"/>
        <v>0</v>
      </c>
      <c r="J8" s="6">
        <f t="shared" si="2"/>
        <v>0</v>
      </c>
      <c r="K8" s="6">
        <f>SUM(F8:J8)</f>
        <v>61714.98</v>
      </c>
    </row>
    <row r="9" spans="1:17" x14ac:dyDescent="0.25">
      <c r="A9" s="72"/>
      <c r="B9" s="73"/>
      <c r="C9" s="72"/>
      <c r="D9" s="50"/>
      <c r="E9" s="57"/>
      <c r="F9" s="16">
        <f>F7+F8</f>
        <v>69876.175000000003</v>
      </c>
      <c r="G9" s="16">
        <f t="shared" ref="G9:J9" si="3">G7+G8</f>
        <v>8241</v>
      </c>
      <c r="H9" s="16">
        <f t="shared" si="3"/>
        <v>8704</v>
      </c>
      <c r="I9" s="16">
        <f t="shared" si="3"/>
        <v>7330</v>
      </c>
      <c r="J9" s="16">
        <f t="shared" si="3"/>
        <v>7330</v>
      </c>
      <c r="K9" s="16">
        <f t="shared" ref="K9" si="4">K7+K8</f>
        <v>101481.175</v>
      </c>
      <c r="M9" s="11"/>
    </row>
    <row r="10" spans="1:17" x14ac:dyDescent="0.25">
      <c r="A10" s="53" t="s">
        <v>3</v>
      </c>
      <c r="B10" s="54" t="s">
        <v>52</v>
      </c>
      <c r="C10" s="82" t="s">
        <v>26</v>
      </c>
      <c r="D10" s="96"/>
      <c r="E10" s="55" t="s">
        <v>36</v>
      </c>
      <c r="F10" s="42">
        <f>F13+F16+F19+F22+F25</f>
        <v>7393.585</v>
      </c>
      <c r="G10" s="42">
        <f t="shared" ref="G10:J10" si="5">G13+G16+G19+G22+G25</f>
        <v>7192.9</v>
      </c>
      <c r="H10" s="42">
        <f t="shared" si="5"/>
        <v>7555.9</v>
      </c>
      <c r="I10" s="42">
        <f t="shared" si="5"/>
        <v>6610</v>
      </c>
      <c r="J10" s="42">
        <f t="shared" si="5"/>
        <v>6610</v>
      </c>
      <c r="K10" s="42">
        <f t="shared" ref="K10" si="6">SUM(F10:J10)</f>
        <v>35362.385000000002</v>
      </c>
      <c r="L10" s="31">
        <v>251.9</v>
      </c>
      <c r="M10" s="11">
        <v>173.18409</v>
      </c>
    </row>
    <row r="11" spans="1:17" x14ac:dyDescent="0.25">
      <c r="A11" s="53"/>
      <c r="B11" s="54"/>
      <c r="C11" s="82"/>
      <c r="D11" s="97"/>
      <c r="E11" s="55"/>
      <c r="F11" s="42"/>
      <c r="G11" s="42"/>
      <c r="H11" s="42"/>
      <c r="I11" s="42"/>
      <c r="J11" s="42"/>
      <c r="K11" s="16"/>
      <c r="M11" s="3"/>
    </row>
    <row r="12" spans="1:17" x14ac:dyDescent="0.25">
      <c r="A12" s="53"/>
      <c r="B12" s="54"/>
      <c r="C12" s="82"/>
      <c r="D12" s="98"/>
      <c r="E12" s="55"/>
      <c r="F12" s="16">
        <f>F10+F11</f>
        <v>7393.585</v>
      </c>
      <c r="G12" s="16">
        <f t="shared" ref="G12:J12" si="7">G10+G11</f>
        <v>7192.9</v>
      </c>
      <c r="H12" s="16">
        <f t="shared" si="7"/>
        <v>7555.9</v>
      </c>
      <c r="I12" s="16">
        <f t="shared" si="7"/>
        <v>6610</v>
      </c>
      <c r="J12" s="16">
        <f t="shared" si="7"/>
        <v>6610</v>
      </c>
      <c r="K12" s="16">
        <f>K10+K11</f>
        <v>35362.385000000002</v>
      </c>
    </row>
    <row r="13" spans="1:17" x14ac:dyDescent="0.25">
      <c r="A13" s="52" t="s">
        <v>4</v>
      </c>
      <c r="B13" s="56" t="s">
        <v>5</v>
      </c>
      <c r="C13" s="83" t="s">
        <v>66</v>
      </c>
      <c r="D13" s="99"/>
      <c r="E13" s="57"/>
      <c r="F13" s="6">
        <v>5614.6</v>
      </c>
      <c r="G13" s="6">
        <v>5332.9</v>
      </c>
      <c r="H13" s="6">
        <v>5625.9</v>
      </c>
      <c r="I13" s="6">
        <v>4660</v>
      </c>
      <c r="J13" s="6">
        <v>4670</v>
      </c>
      <c r="K13" s="6">
        <f>SUM(F13:J13)</f>
        <v>25903.4</v>
      </c>
    </row>
    <row r="14" spans="1:17" x14ac:dyDescent="0.25">
      <c r="A14" s="52"/>
      <c r="B14" s="56"/>
      <c r="C14" s="84"/>
      <c r="D14" s="100"/>
      <c r="E14" s="57"/>
      <c r="F14" s="6"/>
      <c r="G14" s="6"/>
      <c r="H14" s="6"/>
      <c r="I14" s="6"/>
      <c r="J14" s="6"/>
      <c r="K14" s="6"/>
    </row>
    <row r="15" spans="1:17" x14ac:dyDescent="0.25">
      <c r="A15" s="52"/>
      <c r="B15" s="56"/>
      <c r="C15" s="85"/>
      <c r="D15" s="101"/>
      <c r="E15" s="57"/>
      <c r="F15" s="36">
        <f>F13+F14</f>
        <v>5614.6</v>
      </c>
      <c r="G15" s="36">
        <f t="shared" ref="G15:J15" si="8">G13+G14</f>
        <v>5332.9</v>
      </c>
      <c r="H15" s="36">
        <f t="shared" si="8"/>
        <v>5625.9</v>
      </c>
      <c r="I15" s="36">
        <f t="shared" si="8"/>
        <v>4660</v>
      </c>
      <c r="J15" s="36">
        <f t="shared" si="8"/>
        <v>4670</v>
      </c>
      <c r="K15" s="36">
        <f>K13+K14</f>
        <v>25903.4</v>
      </c>
    </row>
    <row r="16" spans="1:17" x14ac:dyDescent="0.25">
      <c r="A16" s="52" t="s">
        <v>4</v>
      </c>
      <c r="B16" s="56" t="s">
        <v>6</v>
      </c>
      <c r="C16" s="81" t="s">
        <v>27</v>
      </c>
      <c r="D16" s="99"/>
      <c r="E16" s="57"/>
      <c r="F16" s="6">
        <v>850</v>
      </c>
      <c r="G16" s="6">
        <v>890</v>
      </c>
      <c r="H16" s="6">
        <v>900</v>
      </c>
      <c r="I16" s="6">
        <v>920</v>
      </c>
      <c r="J16" s="6">
        <v>950</v>
      </c>
      <c r="K16" s="6">
        <f>SUM(F16:J16)</f>
        <v>4510</v>
      </c>
    </row>
    <row r="17" spans="1:13" x14ac:dyDescent="0.25">
      <c r="A17" s="52"/>
      <c r="B17" s="56"/>
      <c r="C17" s="81"/>
      <c r="D17" s="100"/>
      <c r="E17" s="57"/>
      <c r="F17" s="6"/>
      <c r="G17" s="6"/>
      <c r="H17" s="6"/>
      <c r="I17" s="6"/>
      <c r="J17" s="6"/>
      <c r="K17" s="6"/>
    </row>
    <row r="18" spans="1:13" x14ac:dyDescent="0.25">
      <c r="A18" s="52"/>
      <c r="B18" s="56"/>
      <c r="C18" s="81"/>
      <c r="D18" s="101"/>
      <c r="E18" s="57"/>
      <c r="F18" s="36">
        <f>F16+F17</f>
        <v>850</v>
      </c>
      <c r="G18" s="36">
        <f t="shared" ref="G18:K18" si="9">G16+G17</f>
        <v>890</v>
      </c>
      <c r="H18" s="36">
        <f t="shared" si="9"/>
        <v>900</v>
      </c>
      <c r="I18" s="36">
        <f t="shared" si="9"/>
        <v>920</v>
      </c>
      <c r="J18" s="36">
        <f t="shared" si="9"/>
        <v>950</v>
      </c>
      <c r="K18" s="36">
        <f t="shared" si="9"/>
        <v>4510</v>
      </c>
      <c r="M18" s="3"/>
    </row>
    <row r="19" spans="1:13" x14ac:dyDescent="0.25">
      <c r="A19" s="52" t="s">
        <v>4</v>
      </c>
      <c r="B19" s="56" t="s">
        <v>7</v>
      </c>
      <c r="C19" s="81" t="s">
        <v>28</v>
      </c>
      <c r="D19" s="99"/>
      <c r="E19" s="57"/>
      <c r="F19" s="6">
        <v>278.98500000000001</v>
      </c>
      <c r="G19" s="6">
        <v>320</v>
      </c>
      <c r="H19" s="6">
        <v>350</v>
      </c>
      <c r="I19" s="6">
        <v>360</v>
      </c>
      <c r="J19" s="6">
        <v>350</v>
      </c>
      <c r="K19" s="6">
        <f>SUM(F19:J19)</f>
        <v>1658.9850000000001</v>
      </c>
    </row>
    <row r="20" spans="1:13" x14ac:dyDescent="0.25">
      <c r="A20" s="52"/>
      <c r="B20" s="56"/>
      <c r="C20" s="81"/>
      <c r="D20" s="100"/>
      <c r="E20" s="57"/>
      <c r="F20" s="6"/>
      <c r="G20" s="6"/>
      <c r="H20" s="6"/>
      <c r="I20" s="6"/>
      <c r="J20" s="6"/>
      <c r="K20" s="6"/>
    </row>
    <row r="21" spans="1:13" x14ac:dyDescent="0.25">
      <c r="A21" s="52"/>
      <c r="B21" s="56"/>
      <c r="C21" s="81"/>
      <c r="D21" s="101"/>
      <c r="E21" s="57"/>
      <c r="F21" s="36">
        <f>F19+F20</f>
        <v>278.98500000000001</v>
      </c>
      <c r="G21" s="36">
        <f t="shared" ref="G21:J21" si="10">G19+G20</f>
        <v>320</v>
      </c>
      <c r="H21" s="36">
        <f t="shared" si="10"/>
        <v>350</v>
      </c>
      <c r="I21" s="36">
        <f t="shared" si="10"/>
        <v>360</v>
      </c>
      <c r="J21" s="36">
        <f t="shared" si="10"/>
        <v>350</v>
      </c>
      <c r="K21" s="36">
        <f>SUM(K19+K20)</f>
        <v>1658.9850000000001</v>
      </c>
    </row>
    <row r="22" spans="1:13" x14ac:dyDescent="0.25">
      <c r="A22" s="52" t="s">
        <v>4</v>
      </c>
      <c r="B22" s="56" t="s">
        <v>8</v>
      </c>
      <c r="C22" s="81" t="s">
        <v>29</v>
      </c>
      <c r="D22" s="99"/>
      <c r="E22" s="57"/>
      <c r="F22" s="6">
        <v>450</v>
      </c>
      <c r="G22" s="6">
        <v>420</v>
      </c>
      <c r="H22" s="6">
        <v>450</v>
      </c>
      <c r="I22" s="6">
        <v>430</v>
      </c>
      <c r="J22" s="6">
        <v>400</v>
      </c>
      <c r="K22" s="6">
        <f>SUM(F22:J22)</f>
        <v>2150</v>
      </c>
    </row>
    <row r="23" spans="1:13" x14ac:dyDescent="0.25">
      <c r="A23" s="52"/>
      <c r="B23" s="56"/>
      <c r="C23" s="81"/>
      <c r="D23" s="100"/>
      <c r="E23" s="57"/>
      <c r="F23" s="6"/>
      <c r="G23" s="6"/>
      <c r="H23" s="6"/>
      <c r="I23" s="6"/>
      <c r="J23" s="6"/>
      <c r="K23" s="6"/>
    </row>
    <row r="24" spans="1:13" x14ac:dyDescent="0.25">
      <c r="A24" s="52"/>
      <c r="B24" s="56"/>
      <c r="C24" s="81"/>
      <c r="D24" s="101"/>
      <c r="E24" s="57"/>
      <c r="F24" s="36">
        <f>F22+F23</f>
        <v>450</v>
      </c>
      <c r="G24" s="36">
        <f t="shared" ref="G24:J24" si="11">G22+G23</f>
        <v>420</v>
      </c>
      <c r="H24" s="36">
        <f t="shared" si="11"/>
        <v>450</v>
      </c>
      <c r="I24" s="36">
        <f t="shared" si="11"/>
        <v>430</v>
      </c>
      <c r="J24" s="36">
        <f t="shared" si="11"/>
        <v>400</v>
      </c>
      <c r="K24" s="36">
        <f>K22+K23</f>
        <v>2150</v>
      </c>
    </row>
    <row r="25" spans="1:13" ht="15.75" customHeight="1" x14ac:dyDescent="0.25">
      <c r="A25" s="52" t="s">
        <v>4</v>
      </c>
      <c r="B25" s="56" t="s">
        <v>9</v>
      </c>
      <c r="C25" s="83" t="s">
        <v>51</v>
      </c>
      <c r="D25" s="99"/>
      <c r="E25" s="57"/>
      <c r="F25" s="6">
        <v>200</v>
      </c>
      <c r="G25" s="6">
        <v>230</v>
      </c>
      <c r="H25" s="6">
        <v>230</v>
      </c>
      <c r="I25" s="6">
        <v>240</v>
      </c>
      <c r="J25" s="6">
        <v>240</v>
      </c>
      <c r="K25" s="6">
        <f>SUM(F25:J25)</f>
        <v>1140</v>
      </c>
    </row>
    <row r="26" spans="1:13" x14ac:dyDescent="0.25">
      <c r="A26" s="52"/>
      <c r="B26" s="56"/>
      <c r="C26" s="84"/>
      <c r="D26" s="100"/>
      <c r="E26" s="57"/>
      <c r="F26" s="6"/>
      <c r="G26" s="6"/>
      <c r="H26" s="6"/>
      <c r="I26" s="6"/>
      <c r="J26" s="6"/>
      <c r="K26" s="6"/>
    </row>
    <row r="27" spans="1:13" x14ac:dyDescent="0.25">
      <c r="A27" s="52"/>
      <c r="B27" s="56"/>
      <c r="C27" s="85"/>
      <c r="D27" s="101"/>
      <c r="E27" s="57"/>
      <c r="F27" s="36">
        <f>F25+F26</f>
        <v>200</v>
      </c>
      <c r="G27" s="36">
        <f t="shared" ref="G27:J27" si="12">G25+G26</f>
        <v>230</v>
      </c>
      <c r="H27" s="36">
        <f t="shared" si="12"/>
        <v>230</v>
      </c>
      <c r="I27" s="36">
        <f t="shared" si="12"/>
        <v>240</v>
      </c>
      <c r="J27" s="36">
        <f t="shared" si="12"/>
        <v>240</v>
      </c>
      <c r="K27" s="36">
        <f>K25+K26</f>
        <v>1140</v>
      </c>
    </row>
    <row r="28" spans="1:13" ht="24.75" customHeight="1" x14ac:dyDescent="0.25">
      <c r="A28" s="72" t="s">
        <v>37</v>
      </c>
      <c r="B28" s="73" t="s">
        <v>0</v>
      </c>
      <c r="C28" s="72" t="s">
        <v>38</v>
      </c>
      <c r="D28" s="49" t="s">
        <v>61</v>
      </c>
      <c r="E28" s="72" t="s">
        <v>39</v>
      </c>
      <c r="F28" s="86" t="s">
        <v>44</v>
      </c>
      <c r="G28" s="87"/>
      <c r="H28" s="87"/>
      <c r="I28" s="87"/>
      <c r="J28" s="87"/>
      <c r="K28" s="87"/>
    </row>
    <row r="29" spans="1:13" ht="21.75" customHeight="1" x14ac:dyDescent="0.25">
      <c r="A29" s="72"/>
      <c r="B29" s="73"/>
      <c r="C29" s="72"/>
      <c r="D29" s="50"/>
      <c r="E29" s="72"/>
      <c r="F29" s="7">
        <v>2023</v>
      </c>
      <c r="G29" s="7">
        <f>F29+1</f>
        <v>2024</v>
      </c>
      <c r="H29" s="7">
        <f t="shared" ref="H29:J29" si="13">G29+1</f>
        <v>2025</v>
      </c>
      <c r="I29" s="7">
        <f t="shared" si="13"/>
        <v>2026</v>
      </c>
      <c r="J29" s="7">
        <f t="shared" si="13"/>
        <v>2027</v>
      </c>
      <c r="K29" s="9" t="s">
        <v>1</v>
      </c>
    </row>
    <row r="30" spans="1:13" x14ac:dyDescent="0.25">
      <c r="A30" s="53" t="s">
        <v>3</v>
      </c>
      <c r="B30" s="54" t="s">
        <v>10</v>
      </c>
      <c r="C30" s="82" t="s">
        <v>30</v>
      </c>
      <c r="D30" s="96"/>
      <c r="E30" s="55" t="s">
        <v>36</v>
      </c>
      <c r="F30" s="42">
        <f>F33+F36+F39+F42+F45+F48+F51</f>
        <v>637.61</v>
      </c>
      <c r="G30" s="42">
        <f t="shared" ref="G30:J30" si="14">G33+G36+G39+G42+G45+G48+G51</f>
        <v>3.1</v>
      </c>
      <c r="H30" s="42">
        <f t="shared" si="14"/>
        <v>3.1</v>
      </c>
      <c r="I30" s="42">
        <f t="shared" si="14"/>
        <v>0</v>
      </c>
      <c r="J30" s="42">
        <f t="shared" si="14"/>
        <v>0</v>
      </c>
      <c r="K30" s="42">
        <f>SUM(F30:J30)</f>
        <v>643.81000000000006</v>
      </c>
    </row>
    <row r="31" spans="1:13" x14ac:dyDescent="0.25">
      <c r="A31" s="53"/>
      <c r="B31" s="54"/>
      <c r="C31" s="82"/>
      <c r="D31" s="97"/>
      <c r="E31" s="55"/>
      <c r="F31" s="42">
        <f>F34+F37+F40+F43+F46+F49+F52</f>
        <v>61104.98</v>
      </c>
      <c r="G31" s="42">
        <f t="shared" ref="G31:J31" si="15">G34+G37+G40+G43+G46+G49+G52</f>
        <v>305</v>
      </c>
      <c r="H31" s="42">
        <f t="shared" si="15"/>
        <v>305</v>
      </c>
      <c r="I31" s="42">
        <f t="shared" si="15"/>
        <v>0</v>
      </c>
      <c r="J31" s="42">
        <f t="shared" si="15"/>
        <v>0</v>
      </c>
      <c r="K31" s="42">
        <f>SUM(F31:J31)</f>
        <v>61714.98</v>
      </c>
    </row>
    <row r="32" spans="1:13" x14ac:dyDescent="0.25">
      <c r="A32" s="53"/>
      <c r="B32" s="54"/>
      <c r="C32" s="82"/>
      <c r="D32" s="98"/>
      <c r="E32" s="55"/>
      <c r="F32" s="16">
        <f>F31+F30</f>
        <v>61742.590000000004</v>
      </c>
      <c r="G32" s="16">
        <f t="shared" ref="G32:K32" si="16">G31+G30</f>
        <v>308.10000000000002</v>
      </c>
      <c r="H32" s="16">
        <f t="shared" si="16"/>
        <v>308.10000000000002</v>
      </c>
      <c r="I32" s="16">
        <f t="shared" si="16"/>
        <v>0</v>
      </c>
      <c r="J32" s="16">
        <f t="shared" si="16"/>
        <v>0</v>
      </c>
      <c r="K32" s="16">
        <f t="shared" si="16"/>
        <v>62358.79</v>
      </c>
    </row>
    <row r="33" spans="1:14" x14ac:dyDescent="0.25">
      <c r="A33" s="52" t="s">
        <v>4</v>
      </c>
      <c r="B33" s="56" t="s">
        <v>11</v>
      </c>
      <c r="C33" s="81" t="s">
        <v>31</v>
      </c>
      <c r="D33" s="89"/>
      <c r="E33" s="57"/>
      <c r="F33" s="20">
        <v>3.1</v>
      </c>
      <c r="G33" s="20">
        <v>3.1</v>
      </c>
      <c r="H33" s="20">
        <v>3.1</v>
      </c>
      <c r="I33" s="20">
        <v>0</v>
      </c>
      <c r="J33" s="20">
        <v>0</v>
      </c>
      <c r="K33" s="6">
        <f t="shared" ref="K33:K34" si="17">SUM(F33:J33)</f>
        <v>9.3000000000000007</v>
      </c>
    </row>
    <row r="34" spans="1:14" x14ac:dyDescent="0.25">
      <c r="A34" s="52"/>
      <c r="B34" s="56"/>
      <c r="C34" s="81"/>
      <c r="D34" s="90"/>
      <c r="E34" s="57"/>
      <c r="F34" s="20">
        <v>305</v>
      </c>
      <c r="G34" s="20">
        <v>305</v>
      </c>
      <c r="H34" s="20">
        <v>305</v>
      </c>
      <c r="I34" s="20">
        <v>0</v>
      </c>
      <c r="J34" s="20">
        <v>0</v>
      </c>
      <c r="K34" s="6">
        <f t="shared" si="17"/>
        <v>915</v>
      </c>
    </row>
    <row r="35" spans="1:14" x14ac:dyDescent="0.25">
      <c r="A35" s="52"/>
      <c r="B35" s="56"/>
      <c r="C35" s="81"/>
      <c r="D35" s="91"/>
      <c r="E35" s="57"/>
      <c r="F35" s="44">
        <f>SUM(F33:F34)</f>
        <v>308.10000000000002</v>
      </c>
      <c r="G35" s="44">
        <f t="shared" ref="G35:K35" si="18">G34+G33</f>
        <v>308.10000000000002</v>
      </c>
      <c r="H35" s="44">
        <f t="shared" si="18"/>
        <v>308.10000000000002</v>
      </c>
      <c r="I35" s="44">
        <f t="shared" si="18"/>
        <v>0</v>
      </c>
      <c r="J35" s="44">
        <f t="shared" si="18"/>
        <v>0</v>
      </c>
      <c r="K35" s="44">
        <f t="shared" si="18"/>
        <v>924.3</v>
      </c>
    </row>
    <row r="36" spans="1:14" x14ac:dyDescent="0.25">
      <c r="A36" s="52" t="s">
        <v>4</v>
      </c>
      <c r="B36" s="56" t="s">
        <v>58</v>
      </c>
      <c r="C36" s="81" t="s">
        <v>68</v>
      </c>
      <c r="D36" s="89"/>
      <c r="E36" s="57"/>
      <c r="F36" s="20">
        <v>114.38</v>
      </c>
      <c r="G36" s="20"/>
      <c r="H36" s="20"/>
      <c r="I36" s="20"/>
      <c r="J36" s="20"/>
      <c r="K36" s="20">
        <f>SUM(F36:J36)</f>
        <v>114.38</v>
      </c>
      <c r="M36" s="11"/>
    </row>
    <row r="37" spans="1:14" x14ac:dyDescent="0.25">
      <c r="A37" s="52"/>
      <c r="B37" s="56"/>
      <c r="C37" s="81"/>
      <c r="D37" s="90"/>
      <c r="E37" s="57"/>
      <c r="F37" s="20">
        <v>11323.65</v>
      </c>
      <c r="G37" s="20"/>
      <c r="H37" s="20"/>
      <c r="I37" s="20"/>
      <c r="J37" s="20"/>
      <c r="K37" s="20">
        <f>SUM(F37:J37)</f>
        <v>11323.65</v>
      </c>
    </row>
    <row r="38" spans="1:14" x14ac:dyDescent="0.25">
      <c r="A38" s="52"/>
      <c r="B38" s="56"/>
      <c r="C38" s="81"/>
      <c r="D38" s="91"/>
      <c r="E38" s="57"/>
      <c r="F38" s="44">
        <f>F36+F37</f>
        <v>11438.029999999999</v>
      </c>
      <c r="G38" s="44"/>
      <c r="H38" s="44"/>
      <c r="I38" s="44"/>
      <c r="J38" s="44"/>
      <c r="K38" s="44">
        <f t="shared" ref="K38" si="19">K36+K37</f>
        <v>11438.029999999999</v>
      </c>
      <c r="M38" s="4"/>
      <c r="N38" s="4"/>
    </row>
    <row r="39" spans="1:14" x14ac:dyDescent="0.25">
      <c r="A39" s="52" t="s">
        <v>4</v>
      </c>
      <c r="B39" s="56" t="s">
        <v>59</v>
      </c>
      <c r="C39" s="81" t="s">
        <v>69</v>
      </c>
      <c r="D39" s="89"/>
      <c r="E39" s="57"/>
      <c r="F39" s="20">
        <v>120.26</v>
      </c>
      <c r="G39" s="20"/>
      <c r="H39" s="20"/>
      <c r="I39" s="20"/>
      <c r="J39" s="20"/>
      <c r="K39" s="20">
        <f>SUM(F39:J39)</f>
        <v>120.26</v>
      </c>
      <c r="M39" s="4"/>
      <c r="N39" s="4"/>
    </row>
    <row r="40" spans="1:14" x14ac:dyDescent="0.25">
      <c r="A40" s="52"/>
      <c r="B40" s="56"/>
      <c r="C40" s="81"/>
      <c r="D40" s="90"/>
      <c r="E40" s="57"/>
      <c r="F40" s="20">
        <v>11906.05</v>
      </c>
      <c r="G40" s="20"/>
      <c r="H40" s="20"/>
      <c r="I40" s="20"/>
      <c r="J40" s="20"/>
      <c r="K40" s="20">
        <f>SUM(F40:J40)</f>
        <v>11906.05</v>
      </c>
      <c r="M40" s="4"/>
      <c r="N40" s="4"/>
    </row>
    <row r="41" spans="1:14" x14ac:dyDescent="0.25">
      <c r="A41" s="52"/>
      <c r="B41" s="56"/>
      <c r="C41" s="81"/>
      <c r="D41" s="91"/>
      <c r="E41" s="57"/>
      <c r="F41" s="44">
        <f>F39+F40</f>
        <v>12026.31</v>
      </c>
      <c r="G41" s="44"/>
      <c r="H41" s="44"/>
      <c r="I41" s="44"/>
      <c r="J41" s="44"/>
      <c r="K41" s="44">
        <f t="shared" ref="K41:K50" si="20">K39+K40</f>
        <v>12026.31</v>
      </c>
      <c r="M41" s="4"/>
      <c r="N41" s="4"/>
    </row>
    <row r="42" spans="1:14" x14ac:dyDescent="0.25">
      <c r="A42" s="52" t="s">
        <v>4</v>
      </c>
      <c r="B42" s="56" t="s">
        <v>60</v>
      </c>
      <c r="C42" s="81" t="s">
        <v>70</v>
      </c>
      <c r="D42" s="89"/>
      <c r="E42" s="57"/>
      <c r="F42" s="20">
        <v>123.12</v>
      </c>
      <c r="G42" s="20"/>
      <c r="H42" s="20"/>
      <c r="I42" s="20"/>
      <c r="J42" s="20"/>
      <c r="K42" s="20">
        <f>SUM(F42:J42)</f>
        <v>123.12</v>
      </c>
    </row>
    <row r="43" spans="1:14" x14ac:dyDescent="0.25">
      <c r="A43" s="52"/>
      <c r="B43" s="56"/>
      <c r="C43" s="81"/>
      <c r="D43" s="90"/>
      <c r="E43" s="57"/>
      <c r="F43" s="20">
        <v>12189.01</v>
      </c>
      <c r="G43" s="20"/>
      <c r="H43" s="20"/>
      <c r="I43" s="20"/>
      <c r="J43" s="20"/>
      <c r="K43" s="20">
        <f>SUM(F43:J43)</f>
        <v>12189.01</v>
      </c>
      <c r="M43" s="4"/>
      <c r="N43" s="4"/>
    </row>
    <row r="44" spans="1:14" x14ac:dyDescent="0.25">
      <c r="A44" s="52"/>
      <c r="B44" s="56"/>
      <c r="C44" s="81"/>
      <c r="D44" s="91"/>
      <c r="E44" s="57"/>
      <c r="F44" s="44">
        <f t="shared" ref="F44" si="21">F42+F43</f>
        <v>12312.130000000001</v>
      </c>
      <c r="G44" s="44"/>
      <c r="H44" s="44"/>
      <c r="I44" s="44"/>
      <c r="J44" s="44"/>
      <c r="K44" s="44">
        <f t="shared" si="20"/>
        <v>12312.130000000001</v>
      </c>
      <c r="M44" s="4"/>
      <c r="N44" s="4"/>
    </row>
    <row r="45" spans="1:14" x14ac:dyDescent="0.25">
      <c r="A45" s="52" t="s">
        <v>4</v>
      </c>
      <c r="B45" s="56" t="s">
        <v>64</v>
      </c>
      <c r="C45" s="81" t="s">
        <v>71</v>
      </c>
      <c r="D45" s="89"/>
      <c r="E45" s="57"/>
      <c r="F45" s="20">
        <v>113.49</v>
      </c>
      <c r="G45" s="20"/>
      <c r="H45" s="20"/>
      <c r="I45" s="20"/>
      <c r="J45" s="20"/>
      <c r="K45" s="20">
        <f>SUM(F45:J45)</f>
        <v>113.49</v>
      </c>
      <c r="M45" s="4"/>
      <c r="N45" s="4"/>
    </row>
    <row r="46" spans="1:14" x14ac:dyDescent="0.25">
      <c r="A46" s="52"/>
      <c r="B46" s="56"/>
      <c r="C46" s="81"/>
      <c r="D46" s="90"/>
      <c r="E46" s="57"/>
      <c r="F46" s="20">
        <v>11236.4</v>
      </c>
      <c r="G46" s="20"/>
      <c r="H46" s="20"/>
      <c r="I46" s="20"/>
      <c r="J46" s="20"/>
      <c r="K46" s="20">
        <f>SUM(F46:J46)</f>
        <v>11236.4</v>
      </c>
    </row>
    <row r="47" spans="1:14" x14ac:dyDescent="0.25">
      <c r="A47" s="52"/>
      <c r="B47" s="56"/>
      <c r="C47" s="81"/>
      <c r="D47" s="91"/>
      <c r="E47" s="57"/>
      <c r="F47" s="44">
        <f t="shared" ref="F47" si="22">F45+F46</f>
        <v>11349.89</v>
      </c>
      <c r="G47" s="44"/>
      <c r="H47" s="44"/>
      <c r="I47" s="44"/>
      <c r="J47" s="44"/>
      <c r="K47" s="44">
        <f t="shared" si="20"/>
        <v>11349.89</v>
      </c>
      <c r="M47" s="4"/>
      <c r="N47" s="4"/>
    </row>
    <row r="48" spans="1:14" x14ac:dyDescent="0.25">
      <c r="A48" s="89" t="s">
        <v>4</v>
      </c>
      <c r="B48" s="56" t="s">
        <v>65</v>
      </c>
      <c r="C48" s="83" t="s">
        <v>72</v>
      </c>
      <c r="D48" s="89"/>
      <c r="E48" s="92"/>
      <c r="F48" s="20">
        <v>90.46</v>
      </c>
      <c r="G48" s="20"/>
      <c r="H48" s="20"/>
      <c r="I48" s="20"/>
      <c r="J48" s="20"/>
      <c r="K48" s="20">
        <f>SUM(F48:J48)</f>
        <v>90.46</v>
      </c>
      <c r="M48" s="4"/>
      <c r="N48" s="4"/>
    </row>
    <row r="49" spans="1:14" x14ac:dyDescent="0.25">
      <c r="A49" s="90"/>
      <c r="B49" s="56"/>
      <c r="C49" s="84"/>
      <c r="D49" s="90"/>
      <c r="E49" s="93"/>
      <c r="F49" s="20">
        <v>8956.43</v>
      </c>
      <c r="G49" s="20"/>
      <c r="H49" s="20"/>
      <c r="I49" s="20"/>
      <c r="J49" s="20"/>
      <c r="K49" s="20">
        <f>SUM(F49:J49)</f>
        <v>8956.43</v>
      </c>
      <c r="M49" s="4"/>
      <c r="N49" s="4"/>
    </row>
    <row r="50" spans="1:14" x14ac:dyDescent="0.25">
      <c r="A50" s="91"/>
      <c r="B50" s="56"/>
      <c r="C50" s="85"/>
      <c r="D50" s="91"/>
      <c r="E50" s="94"/>
      <c r="F50" s="44">
        <f t="shared" ref="F50" si="23">F48+F49</f>
        <v>9046.89</v>
      </c>
      <c r="G50" s="44"/>
      <c r="H50" s="44"/>
      <c r="I50" s="44"/>
      <c r="J50" s="44"/>
      <c r="K50" s="44">
        <f t="shared" si="20"/>
        <v>9046.89</v>
      </c>
      <c r="M50" s="4"/>
      <c r="N50" s="4"/>
    </row>
    <row r="51" spans="1:14" x14ac:dyDescent="0.25">
      <c r="A51" s="52" t="s">
        <v>4</v>
      </c>
      <c r="B51" s="56" t="s">
        <v>67</v>
      </c>
      <c r="C51" s="83" t="s">
        <v>73</v>
      </c>
      <c r="D51" s="52"/>
      <c r="E51" s="57"/>
      <c r="F51" s="20">
        <v>72.8</v>
      </c>
      <c r="G51" s="20"/>
      <c r="H51" s="20"/>
      <c r="I51" s="20"/>
      <c r="J51" s="20"/>
      <c r="K51" s="20">
        <f>SUM(F51:J51)</f>
        <v>72.8</v>
      </c>
      <c r="M51" s="4"/>
      <c r="N51" s="4"/>
    </row>
    <row r="52" spans="1:14" x14ac:dyDescent="0.25">
      <c r="A52" s="52"/>
      <c r="B52" s="56"/>
      <c r="C52" s="84"/>
      <c r="D52" s="52"/>
      <c r="E52" s="57"/>
      <c r="F52" s="20">
        <v>5188.4399999999996</v>
      </c>
      <c r="G52" s="20"/>
      <c r="H52" s="20"/>
      <c r="I52" s="20"/>
      <c r="J52" s="20"/>
      <c r="K52" s="20">
        <f>SUM(F52:J52)</f>
        <v>5188.4399999999996</v>
      </c>
      <c r="M52" s="4"/>
      <c r="N52" s="4"/>
    </row>
    <row r="53" spans="1:14" x14ac:dyDescent="0.25">
      <c r="A53" s="52"/>
      <c r="B53" s="56"/>
      <c r="C53" s="85"/>
      <c r="D53" s="52"/>
      <c r="E53" s="57"/>
      <c r="F53" s="44">
        <f t="shared" ref="F53:K53" si="24">F51+F52</f>
        <v>5261.24</v>
      </c>
      <c r="G53" s="44"/>
      <c r="H53" s="44"/>
      <c r="I53" s="44"/>
      <c r="J53" s="44"/>
      <c r="K53" s="44">
        <f t="shared" si="24"/>
        <v>5261.24</v>
      </c>
      <c r="M53" s="4"/>
      <c r="N53" s="4"/>
    </row>
    <row r="54" spans="1:14" x14ac:dyDescent="0.25">
      <c r="A54" s="72" t="s">
        <v>37</v>
      </c>
      <c r="B54" s="73" t="s">
        <v>0</v>
      </c>
      <c r="C54" s="72" t="s">
        <v>38</v>
      </c>
      <c r="D54" s="49"/>
      <c r="E54" s="72" t="s">
        <v>39</v>
      </c>
      <c r="F54" s="86" t="s">
        <v>44</v>
      </c>
      <c r="G54" s="87"/>
      <c r="H54" s="87"/>
      <c r="I54" s="87"/>
      <c r="J54" s="87"/>
      <c r="K54" s="87"/>
    </row>
    <row r="55" spans="1:14" x14ac:dyDescent="0.25">
      <c r="A55" s="72"/>
      <c r="B55" s="73"/>
      <c r="C55" s="72"/>
      <c r="D55" s="50"/>
      <c r="E55" s="72"/>
      <c r="F55" s="7">
        <v>2023</v>
      </c>
      <c r="G55" s="7">
        <f>F55+1</f>
        <v>2024</v>
      </c>
      <c r="H55" s="7">
        <f t="shared" ref="H55:J55" si="25">G55+1</f>
        <v>2025</v>
      </c>
      <c r="I55" s="7">
        <f t="shared" si="25"/>
        <v>2026</v>
      </c>
      <c r="J55" s="7">
        <f t="shared" si="25"/>
        <v>2027</v>
      </c>
      <c r="K55" s="9" t="s">
        <v>1</v>
      </c>
    </row>
    <row r="56" spans="1:14" x14ac:dyDescent="0.25">
      <c r="A56" s="53" t="s">
        <v>3</v>
      </c>
      <c r="B56" s="54" t="s">
        <v>20</v>
      </c>
      <c r="C56" s="53" t="s">
        <v>33</v>
      </c>
      <c r="D56" s="43"/>
      <c r="E56" s="55" t="s">
        <v>36</v>
      </c>
      <c r="F56" s="42">
        <f>F59+F62</f>
        <v>150</v>
      </c>
      <c r="G56" s="42">
        <f t="shared" ref="G56:J56" si="26">G59+G62</f>
        <v>150</v>
      </c>
      <c r="H56" s="42">
        <f t="shared" si="26"/>
        <v>150</v>
      </c>
      <c r="I56" s="42">
        <f t="shared" si="26"/>
        <v>150</v>
      </c>
      <c r="J56" s="42">
        <f t="shared" si="26"/>
        <v>150</v>
      </c>
      <c r="K56" s="42">
        <f>SUM(F56:J56)</f>
        <v>750</v>
      </c>
    </row>
    <row r="57" spans="1:14" x14ac:dyDescent="0.25">
      <c r="A57" s="53"/>
      <c r="B57" s="54"/>
      <c r="C57" s="53"/>
      <c r="D57" s="43"/>
      <c r="E57" s="55"/>
      <c r="F57" s="42"/>
      <c r="G57" s="42"/>
      <c r="H57" s="42"/>
      <c r="I57" s="42"/>
      <c r="J57" s="42"/>
      <c r="K57" s="42"/>
    </row>
    <row r="58" spans="1:14" x14ac:dyDescent="0.25">
      <c r="A58" s="53"/>
      <c r="B58" s="54"/>
      <c r="C58" s="53"/>
      <c r="D58" s="43"/>
      <c r="E58" s="55"/>
      <c r="F58" s="16">
        <f>F56+F57</f>
        <v>150</v>
      </c>
      <c r="G58" s="16">
        <f t="shared" ref="G58:K58" si="27">G56+G57</f>
        <v>150</v>
      </c>
      <c r="H58" s="16">
        <f t="shared" si="27"/>
        <v>150</v>
      </c>
      <c r="I58" s="16">
        <f t="shared" si="27"/>
        <v>150</v>
      </c>
      <c r="J58" s="16">
        <f t="shared" si="27"/>
        <v>150</v>
      </c>
      <c r="K58" s="16">
        <f t="shared" si="27"/>
        <v>750</v>
      </c>
    </row>
    <row r="59" spans="1:14" x14ac:dyDescent="0.25">
      <c r="A59" s="52" t="s">
        <v>4</v>
      </c>
      <c r="B59" s="56" t="s">
        <v>54</v>
      </c>
      <c r="C59" s="52" t="s">
        <v>21</v>
      </c>
      <c r="D59" s="17"/>
      <c r="E59" s="57"/>
      <c r="F59" s="6">
        <v>150</v>
      </c>
      <c r="G59" s="6">
        <v>150</v>
      </c>
      <c r="H59" s="6">
        <v>150</v>
      </c>
      <c r="I59" s="6">
        <v>150</v>
      </c>
      <c r="J59" s="6">
        <v>150</v>
      </c>
      <c r="K59" s="6">
        <f t="shared" ref="K59:K80" si="28">SUM(F59:J59)</f>
        <v>750</v>
      </c>
      <c r="L59" s="31">
        <v>23</v>
      </c>
      <c r="M59" s="11">
        <f t="shared" ref="M59:M74" si="29">F59-L59</f>
        <v>127</v>
      </c>
    </row>
    <row r="60" spans="1:14" x14ac:dyDescent="0.25">
      <c r="A60" s="52"/>
      <c r="B60" s="56"/>
      <c r="C60" s="52"/>
      <c r="D60" s="17"/>
      <c r="E60" s="57"/>
      <c r="F60" s="6"/>
      <c r="G60" s="6"/>
      <c r="H60" s="6"/>
      <c r="I60" s="6"/>
      <c r="J60" s="6"/>
      <c r="K60" s="6"/>
      <c r="M60" s="11"/>
    </row>
    <row r="61" spans="1:14" x14ac:dyDescent="0.25">
      <c r="A61" s="52"/>
      <c r="B61" s="56"/>
      <c r="C61" s="52"/>
      <c r="D61" s="37"/>
      <c r="E61" s="57"/>
      <c r="F61" s="36">
        <f>F59+F60</f>
        <v>150</v>
      </c>
      <c r="G61" s="36">
        <f t="shared" ref="G61:J61" si="30">G59+G60</f>
        <v>150</v>
      </c>
      <c r="H61" s="36">
        <f t="shared" si="30"/>
        <v>150</v>
      </c>
      <c r="I61" s="36">
        <f t="shared" si="30"/>
        <v>150</v>
      </c>
      <c r="J61" s="36">
        <f t="shared" si="30"/>
        <v>150</v>
      </c>
      <c r="K61" s="36">
        <f t="shared" si="28"/>
        <v>750</v>
      </c>
      <c r="M61" s="11"/>
    </row>
    <row r="62" spans="1:14" x14ac:dyDescent="0.25">
      <c r="A62" s="52" t="s">
        <v>4</v>
      </c>
      <c r="B62" s="56" t="s">
        <v>55</v>
      </c>
      <c r="C62" s="52" t="s">
        <v>18</v>
      </c>
      <c r="D62" s="17"/>
      <c r="E62" s="57"/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>SUM(F62:J62)</f>
        <v>0</v>
      </c>
      <c r="M62" s="11"/>
    </row>
    <row r="63" spans="1:14" x14ac:dyDescent="0.25">
      <c r="A63" s="52"/>
      <c r="B63" s="56"/>
      <c r="C63" s="52"/>
      <c r="D63" s="17"/>
      <c r="E63" s="57"/>
      <c r="F63" s="6"/>
      <c r="G63" s="6"/>
      <c r="H63" s="6"/>
      <c r="I63" s="6"/>
      <c r="J63" s="6"/>
      <c r="K63" s="6"/>
      <c r="M63" s="11"/>
    </row>
    <row r="64" spans="1:14" x14ac:dyDescent="0.25">
      <c r="A64" s="52"/>
      <c r="B64" s="56"/>
      <c r="C64" s="52"/>
      <c r="D64" s="37"/>
      <c r="E64" s="57"/>
      <c r="F64" s="36">
        <f>F62+F63</f>
        <v>0</v>
      </c>
      <c r="G64" s="36">
        <f t="shared" ref="G64" si="31">G62+G63</f>
        <v>0</v>
      </c>
      <c r="H64" s="36">
        <f t="shared" ref="H64" si="32">H62+H63</f>
        <v>0</v>
      </c>
      <c r="I64" s="36">
        <f t="shared" ref="I64" si="33">I62+I63</f>
        <v>0</v>
      </c>
      <c r="J64" s="36">
        <f t="shared" ref="J64" si="34">J62+J63</f>
        <v>0</v>
      </c>
      <c r="K64" s="36">
        <f t="shared" si="28"/>
        <v>0</v>
      </c>
      <c r="M64" s="11"/>
    </row>
    <row r="65" spans="1:13" x14ac:dyDescent="0.25">
      <c r="A65" s="53" t="s">
        <v>3</v>
      </c>
      <c r="B65" s="54" t="s">
        <v>12</v>
      </c>
      <c r="C65" s="53" t="s">
        <v>22</v>
      </c>
      <c r="D65" s="43"/>
      <c r="E65" s="55" t="s">
        <v>35</v>
      </c>
      <c r="F65" s="42">
        <f>F68+F71</f>
        <v>120</v>
      </c>
      <c r="G65" s="42">
        <f t="shared" ref="G65:J65" si="35">G68+G71</f>
        <v>120</v>
      </c>
      <c r="H65" s="42">
        <f t="shared" si="35"/>
        <v>100</v>
      </c>
      <c r="I65" s="42">
        <f t="shared" si="35"/>
        <v>120</v>
      </c>
      <c r="J65" s="42">
        <f t="shared" si="35"/>
        <v>120</v>
      </c>
      <c r="K65" s="42">
        <f>SUM(F65:J65)</f>
        <v>580</v>
      </c>
      <c r="M65" s="11"/>
    </row>
    <row r="66" spans="1:13" x14ac:dyDescent="0.25">
      <c r="A66" s="53"/>
      <c r="B66" s="54"/>
      <c r="C66" s="53"/>
      <c r="D66" s="43"/>
      <c r="E66" s="55"/>
      <c r="F66" s="42"/>
      <c r="G66" s="42"/>
      <c r="H66" s="42"/>
      <c r="I66" s="42"/>
      <c r="J66" s="42"/>
      <c r="K66" s="42"/>
      <c r="M66" s="11"/>
    </row>
    <row r="67" spans="1:13" x14ac:dyDescent="0.25">
      <c r="A67" s="53"/>
      <c r="B67" s="54"/>
      <c r="C67" s="53"/>
      <c r="D67" s="43"/>
      <c r="E67" s="55"/>
      <c r="F67" s="16">
        <f>F65+F66</f>
        <v>120</v>
      </c>
      <c r="G67" s="16">
        <f t="shared" ref="G67:K67" si="36">G65+G66</f>
        <v>120</v>
      </c>
      <c r="H67" s="16">
        <f t="shared" si="36"/>
        <v>100</v>
      </c>
      <c r="I67" s="16">
        <f t="shared" si="36"/>
        <v>120</v>
      </c>
      <c r="J67" s="16">
        <f t="shared" si="36"/>
        <v>120</v>
      </c>
      <c r="K67" s="16">
        <f t="shared" si="36"/>
        <v>580</v>
      </c>
      <c r="M67" s="11"/>
    </row>
    <row r="68" spans="1:13" x14ac:dyDescent="0.25">
      <c r="A68" s="52" t="s">
        <v>4</v>
      </c>
      <c r="B68" s="56" t="s">
        <v>13</v>
      </c>
      <c r="C68" s="52" t="s">
        <v>23</v>
      </c>
      <c r="D68" s="17"/>
      <c r="E68" s="57"/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f>SUM(F68:J68)</f>
        <v>0</v>
      </c>
      <c r="M68" s="11"/>
    </row>
    <row r="69" spans="1:13" x14ac:dyDescent="0.25">
      <c r="A69" s="52"/>
      <c r="B69" s="56"/>
      <c r="C69" s="52"/>
      <c r="D69" s="17"/>
      <c r="E69" s="57"/>
      <c r="F69" s="6"/>
      <c r="G69" s="6"/>
      <c r="H69" s="6"/>
      <c r="I69" s="6"/>
      <c r="J69" s="6"/>
      <c r="K69" s="6"/>
      <c r="M69" s="11"/>
    </row>
    <row r="70" spans="1:13" x14ac:dyDescent="0.25">
      <c r="A70" s="52"/>
      <c r="B70" s="56"/>
      <c r="C70" s="52"/>
      <c r="D70" s="37"/>
      <c r="E70" s="57"/>
      <c r="F70" s="36">
        <f>F68+F69</f>
        <v>0</v>
      </c>
      <c r="G70" s="36">
        <f t="shared" ref="G70:J70" si="37">G68+G69</f>
        <v>0</v>
      </c>
      <c r="H70" s="36">
        <f t="shared" si="37"/>
        <v>0</v>
      </c>
      <c r="I70" s="36">
        <f t="shared" si="37"/>
        <v>0</v>
      </c>
      <c r="J70" s="36">
        <f t="shared" si="37"/>
        <v>0</v>
      </c>
      <c r="K70" s="36">
        <f t="shared" si="28"/>
        <v>0</v>
      </c>
      <c r="M70" s="11"/>
    </row>
    <row r="71" spans="1:13" x14ac:dyDescent="0.25">
      <c r="A71" s="52" t="s">
        <v>4</v>
      </c>
      <c r="B71" s="56" t="s">
        <v>14</v>
      </c>
      <c r="C71" s="52" t="s">
        <v>19</v>
      </c>
      <c r="D71" s="17"/>
      <c r="E71" s="57"/>
      <c r="F71" s="6">
        <v>120</v>
      </c>
      <c r="G71" s="6">
        <v>120</v>
      </c>
      <c r="H71" s="6">
        <v>100</v>
      </c>
      <c r="I71" s="6">
        <v>120</v>
      </c>
      <c r="J71" s="6">
        <v>120</v>
      </c>
      <c r="K71" s="6">
        <f t="shared" si="28"/>
        <v>580</v>
      </c>
      <c r="M71" s="11"/>
    </row>
    <row r="72" spans="1:13" x14ac:dyDescent="0.25">
      <c r="A72" s="52"/>
      <c r="B72" s="56"/>
      <c r="C72" s="52"/>
      <c r="D72" s="17"/>
      <c r="E72" s="57"/>
      <c r="F72" s="6"/>
      <c r="G72" s="6"/>
      <c r="H72" s="6"/>
      <c r="I72" s="6"/>
      <c r="J72" s="6"/>
      <c r="K72" s="6"/>
      <c r="M72" s="11"/>
    </row>
    <row r="73" spans="1:13" x14ac:dyDescent="0.25">
      <c r="A73" s="52"/>
      <c r="B73" s="56"/>
      <c r="C73" s="52"/>
      <c r="D73" s="37"/>
      <c r="E73" s="57"/>
      <c r="F73" s="36">
        <f>F71+F72</f>
        <v>120</v>
      </c>
      <c r="G73" s="36">
        <f t="shared" ref="G73:K73" si="38">G71+G72</f>
        <v>120</v>
      </c>
      <c r="H73" s="36">
        <f t="shared" si="38"/>
        <v>100</v>
      </c>
      <c r="I73" s="36">
        <f t="shared" si="38"/>
        <v>120</v>
      </c>
      <c r="J73" s="36">
        <f t="shared" si="38"/>
        <v>120</v>
      </c>
      <c r="K73" s="36">
        <f t="shared" si="38"/>
        <v>580</v>
      </c>
      <c r="M73" s="11"/>
    </row>
    <row r="74" spans="1:13" x14ac:dyDescent="0.25">
      <c r="A74" s="76" t="s">
        <v>3</v>
      </c>
      <c r="B74" s="77" t="s">
        <v>15</v>
      </c>
      <c r="C74" s="76" t="s">
        <v>24</v>
      </c>
      <c r="D74" s="38"/>
      <c r="E74" s="78" t="s">
        <v>36</v>
      </c>
      <c r="F74" s="39">
        <f>F77</f>
        <v>100</v>
      </c>
      <c r="G74" s="39">
        <f t="shared" ref="G74:J74" si="39">G77</f>
        <v>100</v>
      </c>
      <c r="H74" s="39">
        <f t="shared" si="39"/>
        <v>100</v>
      </c>
      <c r="I74" s="39">
        <f t="shared" si="39"/>
        <v>100</v>
      </c>
      <c r="J74" s="39">
        <f t="shared" si="39"/>
        <v>100</v>
      </c>
      <c r="K74" s="39">
        <f>SUM(F74:J74)</f>
        <v>500</v>
      </c>
      <c r="L74" s="31">
        <v>50</v>
      </c>
      <c r="M74" s="11">
        <f t="shared" si="29"/>
        <v>50</v>
      </c>
    </row>
    <row r="75" spans="1:13" x14ac:dyDescent="0.25">
      <c r="A75" s="76"/>
      <c r="B75" s="77"/>
      <c r="C75" s="76"/>
      <c r="D75" s="38"/>
      <c r="E75" s="78"/>
      <c r="F75" s="39"/>
      <c r="G75" s="39"/>
      <c r="H75" s="39"/>
      <c r="I75" s="39"/>
      <c r="J75" s="39"/>
      <c r="K75" s="39"/>
      <c r="M75" s="11"/>
    </row>
    <row r="76" spans="1:13" x14ac:dyDescent="0.25">
      <c r="A76" s="76"/>
      <c r="B76" s="77"/>
      <c r="C76" s="76"/>
      <c r="D76" s="38"/>
      <c r="E76" s="78"/>
      <c r="F76" s="40">
        <f>F74+F75</f>
        <v>100</v>
      </c>
      <c r="G76" s="40">
        <f t="shared" ref="G76:K76" si="40">G74+G75</f>
        <v>100</v>
      </c>
      <c r="H76" s="40">
        <f t="shared" si="40"/>
        <v>100</v>
      </c>
      <c r="I76" s="40">
        <f t="shared" si="40"/>
        <v>100</v>
      </c>
      <c r="J76" s="40">
        <f t="shared" si="40"/>
        <v>100</v>
      </c>
      <c r="K76" s="40">
        <f t="shared" si="40"/>
        <v>500</v>
      </c>
      <c r="M76" s="11"/>
    </row>
    <row r="77" spans="1:13" x14ac:dyDescent="0.25">
      <c r="A77" s="52" t="s">
        <v>4</v>
      </c>
      <c r="B77" s="56" t="s">
        <v>16</v>
      </c>
      <c r="C77" s="52" t="s">
        <v>45</v>
      </c>
      <c r="D77" s="17"/>
      <c r="E77" s="57"/>
      <c r="F77" s="6">
        <v>100</v>
      </c>
      <c r="G77" s="6">
        <v>100</v>
      </c>
      <c r="H77" s="6">
        <v>100</v>
      </c>
      <c r="I77" s="6">
        <v>100</v>
      </c>
      <c r="J77" s="6">
        <v>100</v>
      </c>
      <c r="K77" s="6">
        <f>SUM(F77:J77)</f>
        <v>500</v>
      </c>
      <c r="M77" s="11"/>
    </row>
    <row r="78" spans="1:13" x14ac:dyDescent="0.25">
      <c r="A78" s="52"/>
      <c r="B78" s="56"/>
      <c r="C78" s="52"/>
      <c r="D78" s="17"/>
      <c r="E78" s="57"/>
      <c r="F78" s="6"/>
      <c r="G78" s="6"/>
      <c r="H78" s="6"/>
      <c r="I78" s="6"/>
      <c r="J78" s="6"/>
      <c r="K78" s="6"/>
      <c r="M78" s="11"/>
    </row>
    <row r="79" spans="1:13" x14ac:dyDescent="0.25">
      <c r="A79" s="52"/>
      <c r="B79" s="56"/>
      <c r="C79" s="52"/>
      <c r="D79" s="37"/>
      <c r="E79" s="57"/>
      <c r="F79" s="36">
        <f>F77+F78</f>
        <v>100</v>
      </c>
      <c r="G79" s="36">
        <f t="shared" ref="G79:K79" si="41">G77+G78</f>
        <v>100</v>
      </c>
      <c r="H79" s="36">
        <f t="shared" si="41"/>
        <v>100</v>
      </c>
      <c r="I79" s="36">
        <f t="shared" si="41"/>
        <v>100</v>
      </c>
      <c r="J79" s="36">
        <f t="shared" si="41"/>
        <v>100</v>
      </c>
      <c r="K79" s="36">
        <f t="shared" si="41"/>
        <v>500</v>
      </c>
      <c r="M79" s="11"/>
    </row>
    <row r="80" spans="1:13" ht="15.75" customHeight="1" x14ac:dyDescent="0.25">
      <c r="A80" s="53" t="s">
        <v>3</v>
      </c>
      <c r="B80" s="54" t="s">
        <v>17</v>
      </c>
      <c r="C80" s="53" t="s">
        <v>32</v>
      </c>
      <c r="D80" s="41"/>
      <c r="E80" s="55" t="s">
        <v>36</v>
      </c>
      <c r="F80" s="42">
        <v>370</v>
      </c>
      <c r="G80" s="42">
        <v>370</v>
      </c>
      <c r="H80" s="42">
        <v>490</v>
      </c>
      <c r="I80" s="42">
        <v>350</v>
      </c>
      <c r="J80" s="42">
        <v>350</v>
      </c>
      <c r="K80" s="42">
        <f t="shared" si="28"/>
        <v>1930</v>
      </c>
      <c r="L80" s="31">
        <v>311.50479999999999</v>
      </c>
      <c r="M80" s="11">
        <f>F80-L80</f>
        <v>58.495200000000011</v>
      </c>
    </row>
    <row r="81" spans="1:14" x14ac:dyDescent="0.25">
      <c r="A81" s="53"/>
      <c r="B81" s="54"/>
      <c r="C81" s="53"/>
      <c r="D81" s="41"/>
      <c r="E81" s="55"/>
      <c r="F81" s="42"/>
      <c r="G81" s="42"/>
      <c r="H81" s="42"/>
      <c r="I81" s="42"/>
      <c r="J81" s="42"/>
      <c r="K81" s="42"/>
    </row>
    <row r="82" spans="1:14" x14ac:dyDescent="0.25">
      <c r="A82" s="53"/>
      <c r="B82" s="54"/>
      <c r="C82" s="53"/>
      <c r="D82" s="41"/>
      <c r="E82" s="55"/>
      <c r="F82" s="16">
        <f>F80+F81</f>
        <v>370</v>
      </c>
      <c r="G82" s="16">
        <f t="shared" ref="G82:K82" si="42">G80+G81</f>
        <v>370</v>
      </c>
      <c r="H82" s="16">
        <f t="shared" si="42"/>
        <v>490</v>
      </c>
      <c r="I82" s="16">
        <f t="shared" si="42"/>
        <v>350</v>
      </c>
      <c r="J82" s="16">
        <f t="shared" si="42"/>
        <v>350</v>
      </c>
      <c r="K82" s="16">
        <f t="shared" si="42"/>
        <v>1930</v>
      </c>
    </row>
    <row r="83" spans="1:14" ht="18.75" x14ac:dyDescent="0.3">
      <c r="A83" s="22"/>
      <c r="B83" s="23"/>
      <c r="C83" s="24"/>
      <c r="D83" s="24"/>
      <c r="E83" s="4"/>
      <c r="F83" s="27"/>
      <c r="G83" s="27"/>
      <c r="H83" s="27"/>
      <c r="I83" s="27"/>
      <c r="J83" s="27"/>
      <c r="K83" s="28"/>
    </row>
    <row r="84" spans="1:14" ht="30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58" t="s">
        <v>63</v>
      </c>
      <c r="K84" s="58"/>
    </row>
    <row r="85" spans="1:14" ht="30" customHeight="1" x14ac:dyDescent="0.25">
      <c r="A85" s="79" t="s">
        <v>57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4" x14ac:dyDescent="0.25">
      <c r="A86" s="72" t="s">
        <v>37</v>
      </c>
      <c r="B86" s="73" t="s">
        <v>0</v>
      </c>
      <c r="C86" s="72" t="s">
        <v>38</v>
      </c>
      <c r="D86" s="18"/>
      <c r="E86" s="72" t="s">
        <v>39</v>
      </c>
      <c r="F86" s="75" t="s">
        <v>44</v>
      </c>
      <c r="G86" s="57"/>
      <c r="H86" s="57"/>
      <c r="I86" s="57"/>
      <c r="J86" s="57"/>
      <c r="K86" s="57"/>
    </row>
    <row r="87" spans="1:14" x14ac:dyDescent="0.25">
      <c r="A87" s="49"/>
      <c r="B87" s="74"/>
      <c r="C87" s="49"/>
      <c r="D87" s="19"/>
      <c r="E87" s="49"/>
      <c r="F87" s="5">
        <v>2023</v>
      </c>
      <c r="G87" s="5">
        <f>F87+1</f>
        <v>2024</v>
      </c>
      <c r="H87" s="5">
        <f t="shared" ref="H87:J87" si="43">G87+1</f>
        <v>2025</v>
      </c>
      <c r="I87" s="5">
        <f t="shared" si="43"/>
        <v>2026</v>
      </c>
      <c r="J87" s="5">
        <f t="shared" si="43"/>
        <v>2027</v>
      </c>
      <c r="K87" s="5" t="s">
        <v>1</v>
      </c>
    </row>
    <row r="88" spans="1:14" x14ac:dyDescent="0.25">
      <c r="A88" s="12" t="s">
        <v>49</v>
      </c>
      <c r="B88" s="12">
        <v>2</v>
      </c>
      <c r="C88" s="13" t="s">
        <v>47</v>
      </c>
      <c r="D88" s="13"/>
      <c r="E88" s="8" t="s">
        <v>36</v>
      </c>
      <c r="F88" s="34"/>
      <c r="G88" s="34"/>
      <c r="H88" s="34"/>
      <c r="I88" s="34"/>
      <c r="J88" s="34"/>
      <c r="K88" s="34"/>
    </row>
    <row r="89" spans="1:14" ht="27.75" customHeight="1" x14ac:dyDescent="0.25">
      <c r="A89" s="60" t="s">
        <v>50</v>
      </c>
      <c r="B89" s="63" t="s">
        <v>48</v>
      </c>
      <c r="C89" s="66" t="s">
        <v>53</v>
      </c>
      <c r="D89" s="45"/>
      <c r="E89" s="69" t="s">
        <v>36</v>
      </c>
      <c r="F89" s="46">
        <v>102.6</v>
      </c>
      <c r="G89" s="46">
        <v>11.2</v>
      </c>
      <c r="H89" s="46">
        <v>11.2</v>
      </c>
      <c r="I89" s="46">
        <v>12</v>
      </c>
      <c r="J89" s="46">
        <v>12</v>
      </c>
      <c r="K89" s="46">
        <f>SUM(F89:J89)</f>
        <v>149</v>
      </c>
    </row>
    <row r="90" spans="1:14" ht="28.5" customHeight="1" x14ac:dyDescent="0.25">
      <c r="A90" s="61"/>
      <c r="B90" s="64"/>
      <c r="C90" s="67"/>
      <c r="D90" s="47"/>
      <c r="E90" s="70"/>
      <c r="F90" s="46">
        <v>1110.0999999999999</v>
      </c>
      <c r="G90" s="46">
        <v>1110.0999999999999</v>
      </c>
      <c r="H90" s="46">
        <v>1110.0999999999999</v>
      </c>
      <c r="I90" s="46"/>
      <c r="J90" s="46"/>
      <c r="K90" s="46">
        <f>SUM(F90:J90)</f>
        <v>3330.2999999999997</v>
      </c>
    </row>
    <row r="91" spans="1:14" ht="27" customHeight="1" x14ac:dyDescent="0.25">
      <c r="A91" s="62"/>
      <c r="B91" s="65"/>
      <c r="C91" s="68"/>
      <c r="D91" s="48"/>
      <c r="E91" s="71"/>
      <c r="F91" s="29">
        <f>F89+F90</f>
        <v>1212.6999999999998</v>
      </c>
      <c r="G91" s="29">
        <f t="shared" ref="G91:K91" si="44">G89+G90</f>
        <v>1121.3</v>
      </c>
      <c r="H91" s="29">
        <f t="shared" si="44"/>
        <v>1121.3</v>
      </c>
      <c r="I91" s="29">
        <f t="shared" si="44"/>
        <v>12</v>
      </c>
      <c r="J91" s="29">
        <f t="shared" si="44"/>
        <v>12</v>
      </c>
      <c r="K91" s="29">
        <f t="shared" si="44"/>
        <v>3479.2999999999997</v>
      </c>
    </row>
    <row r="92" spans="1:14" x14ac:dyDescent="0.25">
      <c r="A92" s="52" t="s">
        <v>42</v>
      </c>
      <c r="B92" s="52"/>
      <c r="C92" s="14"/>
      <c r="E92" s="58" t="s">
        <v>40</v>
      </c>
      <c r="F92" s="58"/>
      <c r="G92" s="58"/>
      <c r="H92" s="58"/>
      <c r="I92" s="58"/>
      <c r="J92" s="58"/>
      <c r="K92" s="58"/>
      <c r="L92" s="58"/>
      <c r="M92" s="58"/>
      <c r="N92" s="58"/>
    </row>
    <row r="93" spans="1:14" x14ac:dyDescent="0.25">
      <c r="A93" s="52" t="s">
        <v>43</v>
      </c>
      <c r="B93" s="52"/>
      <c r="E93" s="58" t="s">
        <v>41</v>
      </c>
      <c r="F93" s="58"/>
      <c r="G93" s="58"/>
      <c r="H93" s="58"/>
      <c r="I93" s="58"/>
      <c r="J93" s="58"/>
      <c r="K93" s="58"/>
      <c r="L93" s="58"/>
      <c r="M93" s="58"/>
      <c r="N93" s="58"/>
    </row>
    <row r="94" spans="1:14" ht="15.75" customHeight="1" x14ac:dyDescent="0.3">
      <c r="A94" s="59" t="s">
        <v>1</v>
      </c>
      <c r="B94" s="59"/>
      <c r="E94" s="80" t="s">
        <v>46</v>
      </c>
      <c r="F94" s="80"/>
      <c r="G94" s="80"/>
      <c r="H94" s="80"/>
      <c r="I94" s="80"/>
      <c r="J94" s="80"/>
      <c r="K94" s="26"/>
      <c r="L94" s="33"/>
      <c r="M94" s="25"/>
      <c r="N94" s="25"/>
    </row>
  </sheetData>
  <mergeCells count="148">
    <mergeCell ref="E33:E35"/>
    <mergeCell ref="D7:D9"/>
    <mergeCell ref="D10:D12"/>
    <mergeCell ref="D13:D15"/>
    <mergeCell ref="D16:D18"/>
    <mergeCell ref="D19:D21"/>
    <mergeCell ref="D22:D24"/>
    <mergeCell ref="D25:D27"/>
    <mergeCell ref="D30:D32"/>
    <mergeCell ref="D28:D29"/>
    <mergeCell ref="E10:E12"/>
    <mergeCell ref="D5:D6"/>
    <mergeCell ref="E7:E9"/>
    <mergeCell ref="C10:C12"/>
    <mergeCell ref="C51:C53"/>
    <mergeCell ref="A19:A21"/>
    <mergeCell ref="B19:B21"/>
    <mergeCell ref="C19:C21"/>
    <mergeCell ref="E19:E21"/>
    <mergeCell ref="A22:A24"/>
    <mergeCell ref="B22:B24"/>
    <mergeCell ref="D33:D35"/>
    <mergeCell ref="A48:A50"/>
    <mergeCell ref="B48:B50"/>
    <mergeCell ref="D48:D50"/>
    <mergeCell ref="C48:C50"/>
    <mergeCell ref="E48:E50"/>
    <mergeCell ref="A36:A38"/>
    <mergeCell ref="B42:B44"/>
    <mergeCell ref="B45:B47"/>
    <mergeCell ref="A42:A44"/>
    <mergeCell ref="A45:A47"/>
    <mergeCell ref="D36:D38"/>
    <mergeCell ref="D42:D44"/>
    <mergeCell ref="B33:B35"/>
    <mergeCell ref="D45:D47"/>
    <mergeCell ref="C39:C41"/>
    <mergeCell ref="F54:K54"/>
    <mergeCell ref="A62:A64"/>
    <mergeCell ref="A3:K3"/>
    <mergeCell ref="A5:A6"/>
    <mergeCell ref="B5:B6"/>
    <mergeCell ref="C5:C6"/>
    <mergeCell ref="E5:E6"/>
    <mergeCell ref="F5:K5"/>
    <mergeCell ref="A16:A18"/>
    <mergeCell ref="B16:B18"/>
    <mergeCell ref="C16:C18"/>
    <mergeCell ref="E16:E18"/>
    <mergeCell ref="A13:A15"/>
    <mergeCell ref="B13:B15"/>
    <mergeCell ref="C13:C15"/>
    <mergeCell ref="E13:E15"/>
    <mergeCell ref="A7:A9"/>
    <mergeCell ref="B7:B9"/>
    <mergeCell ref="C7:C9"/>
    <mergeCell ref="C22:C24"/>
    <mergeCell ref="F28:K28"/>
    <mergeCell ref="A30:A32"/>
    <mergeCell ref="A10:A12"/>
    <mergeCell ref="B10:B12"/>
    <mergeCell ref="B30:B32"/>
    <mergeCell ref="C30:C32"/>
    <mergeCell ref="E30:E32"/>
    <mergeCell ref="A28:A29"/>
    <mergeCell ref="B28:B29"/>
    <mergeCell ref="C28:C29"/>
    <mergeCell ref="E28:E29"/>
    <mergeCell ref="E22:E24"/>
    <mergeCell ref="C25:C27"/>
    <mergeCell ref="E25:E27"/>
    <mergeCell ref="A25:A27"/>
    <mergeCell ref="B25:B27"/>
    <mergeCell ref="A33:A35"/>
    <mergeCell ref="A54:A55"/>
    <mergeCell ref="B54:B55"/>
    <mergeCell ref="C54:C55"/>
    <mergeCell ref="E54:E55"/>
    <mergeCell ref="B62:B64"/>
    <mergeCell ref="C62:C64"/>
    <mergeCell ref="E62:E64"/>
    <mergeCell ref="E36:E38"/>
    <mergeCell ref="E42:E44"/>
    <mergeCell ref="E45:E47"/>
    <mergeCell ref="C36:C38"/>
    <mergeCell ref="C42:C44"/>
    <mergeCell ref="C45:C47"/>
    <mergeCell ref="B36:B38"/>
    <mergeCell ref="A51:A53"/>
    <mergeCell ref="B51:B53"/>
    <mergeCell ref="D51:D53"/>
    <mergeCell ref="E51:E53"/>
    <mergeCell ref="A39:A41"/>
    <mergeCell ref="B39:B41"/>
    <mergeCell ref="D39:D41"/>
    <mergeCell ref="E39:E41"/>
    <mergeCell ref="C33:C35"/>
    <mergeCell ref="A71:A73"/>
    <mergeCell ref="B71:B73"/>
    <mergeCell ref="C71:C73"/>
    <mergeCell ref="E71:E73"/>
    <mergeCell ref="C65:C67"/>
    <mergeCell ref="E65:E67"/>
    <mergeCell ref="A65:A67"/>
    <mergeCell ref="B65:B67"/>
    <mergeCell ref="A68:A70"/>
    <mergeCell ref="C77:C79"/>
    <mergeCell ref="E77:E79"/>
    <mergeCell ref="F86:K86"/>
    <mergeCell ref="A74:A76"/>
    <mergeCell ref="B74:B76"/>
    <mergeCell ref="C74:C76"/>
    <mergeCell ref="E74:E76"/>
    <mergeCell ref="A85:K85"/>
    <mergeCell ref="E94:J94"/>
    <mergeCell ref="A93:B93"/>
    <mergeCell ref="A94:B94"/>
    <mergeCell ref="A89:A91"/>
    <mergeCell ref="B89:B91"/>
    <mergeCell ref="C89:C91"/>
    <mergeCell ref="E89:E91"/>
    <mergeCell ref="A86:A87"/>
    <mergeCell ref="B86:B87"/>
    <mergeCell ref="C86:C87"/>
    <mergeCell ref="E86:E87"/>
    <mergeCell ref="E92:N92"/>
    <mergeCell ref="E93:N93"/>
    <mergeCell ref="D54:D55"/>
    <mergeCell ref="J1:K2"/>
    <mergeCell ref="A92:B92"/>
    <mergeCell ref="A80:A82"/>
    <mergeCell ref="B80:B82"/>
    <mergeCell ref="C80:C82"/>
    <mergeCell ref="E80:E82"/>
    <mergeCell ref="A56:A58"/>
    <mergeCell ref="B56:B58"/>
    <mergeCell ref="C56:C58"/>
    <mergeCell ref="E56:E58"/>
    <mergeCell ref="A59:A61"/>
    <mergeCell ref="B59:B61"/>
    <mergeCell ref="C59:C61"/>
    <mergeCell ref="E59:E61"/>
    <mergeCell ref="J84:K84"/>
    <mergeCell ref="B68:B70"/>
    <mergeCell ref="C68:C70"/>
    <mergeCell ref="E68:E70"/>
    <mergeCell ref="A77:A79"/>
    <mergeCell ref="B77:B79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2023-06-19T05:13:39Z</dcterms:modified>
</cp:coreProperties>
</file>