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23" i="1" l="1"/>
  <c r="E30" i="1" l="1"/>
  <c r="C23" i="1"/>
  <c r="E22" i="1"/>
  <c r="E31" i="1"/>
  <c r="D9" i="1" l="1"/>
  <c r="C9" i="1"/>
  <c r="E14" i="1"/>
  <c r="E20" i="2" l="1"/>
  <c r="D20" i="2"/>
  <c r="F8" i="2"/>
  <c r="D32" i="1" l="1"/>
  <c r="E29" i="1"/>
  <c r="F19" i="2"/>
  <c r="F18" i="2"/>
  <c r="F17" i="2"/>
  <c r="F16" i="2"/>
  <c r="F15" i="2"/>
  <c r="F14" i="2"/>
  <c r="F13" i="2"/>
  <c r="F12" i="2"/>
  <c r="F11" i="2"/>
  <c r="F10" i="2"/>
  <c r="F9" i="2"/>
  <c r="F7" i="2"/>
  <c r="E28" i="1"/>
  <c r="E27" i="1"/>
  <c r="E26" i="1"/>
  <c r="E25" i="1"/>
  <c r="E21" i="1"/>
  <c r="E20" i="1"/>
  <c r="E19" i="1"/>
  <c r="E18" i="1"/>
  <c r="E17" i="1"/>
  <c r="E15" i="1"/>
  <c r="E13" i="1"/>
  <c r="E12" i="1"/>
  <c r="E11" i="1"/>
  <c r="E9" i="1"/>
  <c r="C32" i="1" l="1"/>
  <c r="E32" i="1" s="1"/>
  <c r="E23" i="1"/>
  <c r="F20" i="2"/>
</calcChain>
</file>

<file path=xl/sharedStrings.xml><?xml version="1.0" encoding="utf-8"?>
<sst xmlns="http://schemas.openxmlformats.org/spreadsheetml/2006/main" count="107" uniqueCount="91">
  <si>
    <t>000 1 00 00000 00 0000 000</t>
  </si>
  <si>
    <t>000 1 05 00000 00 0000 000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</si>
  <si>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</si>
  <si>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</si>
  <si>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</si>
  <si>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</si>
  <si>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</si>
  <si>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000 2 00 00000 00 0000 000</t>
  </si>
  <si>
    <t>000 2 02 10000 00 0000 150</t>
  </si>
  <si>
    <t>000 2 02 20000 00 0000 150</t>
  </si>
  <si>
    <t>НАЛОГОВЫЕ И НЕНАЛОГОВЫЕ ДОХОДЫ</t>
  </si>
  <si>
    <t>из  них:</t>
  </si>
  <si>
    <t>Налог на доходы физических лиц</t>
  </si>
  <si>
    <t>Акцизы по подакцизным товарам (продукции)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</si>
  <si>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</si>
  <si>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</si>
  <si>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</si>
  <si>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</si>
  <si>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 и компенсация затрат государства</t>
  </si>
  <si>
    <t>Доходы от продажи от материальных и нематериальных активов</t>
  </si>
  <si>
    <t>Штрафы, санкции, возмещение ущерба</t>
  </si>
  <si>
    <t>БЕЗВОЗМЕЗДНЫЕ ПОСТУПЛЕНИЯ</t>
  </si>
  <si>
    <t>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</si>
  <si>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</si>
  <si>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 (межбюджетные субсидии)</t>
  </si>
  <si>
    <t xml:space="preserve">Субвенции бюджетам бюджетной системы Российской Федерации </t>
  </si>
  <si>
    <t>Код бюджетной классификации</t>
  </si>
  <si>
    <t>НАИМЕНОВАНИЕ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</si>
  <si>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</si>
  <si>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</si>
  <si>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</si>
  <si>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</si>
  <si>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</si>
  <si>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</si>
  <si>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кинематография 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</si>
  <si>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</si>
  <si>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</si>
  <si>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</si>
  <si>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</si>
  <si>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ВСЕГО РАСХОДОВ</t>
  </si>
  <si>
    <t>01</t>
  </si>
  <si>
    <t>03</t>
  </si>
  <si>
    <t>04</t>
  </si>
  <si>
    <t>05</t>
  </si>
  <si>
    <t>06</t>
  </si>
  <si>
    <t>07</t>
  </si>
  <si>
    <t>08</t>
  </si>
  <si>
    <t>09</t>
  </si>
  <si>
    <t>00</t>
  </si>
  <si>
    <t>ОТЧЕТ</t>
  </si>
  <si>
    <t>% исполнения</t>
  </si>
  <si>
    <t>ВСЕГО ДОХОДОВ</t>
  </si>
  <si>
    <t>Раздел</t>
  </si>
  <si>
    <t>Подраздел</t>
  </si>
  <si>
    <t>000 1 17 00000 00 0000 000</t>
  </si>
  <si>
    <t>Невыясненные поступления</t>
  </si>
  <si>
    <t>Наименование</t>
  </si>
  <si>
    <t xml:space="preserve">Годовой план на текущий финансовый год </t>
  </si>
  <si>
    <t>Фактическое исполнение за отчетный период</t>
  </si>
  <si>
    <t>Задолженность и перерасчеты по отмененным налогам, сборам и иным обязательным платежам</t>
  </si>
  <si>
    <t>000 1 09 00000 00 0000 000</t>
  </si>
  <si>
    <t>000 1 01 00000 00 0000 000</t>
  </si>
  <si>
    <t>000 1 08 00000 00 0000 000</t>
  </si>
  <si>
    <t>000 1 03 02000 00 0000 000</t>
  </si>
  <si>
    <t>Национальная оборона</t>
  </si>
  <si>
    <t>02</t>
  </si>
  <si>
    <t>ДЕФИЦИТ (ПРОФИЦИТ) БЮДЖЕТА ОКРУГА</t>
  </si>
  <si>
    <t xml:space="preserve">
Дефицит (-), 
профицит (+) 
бюджета округа
</t>
  </si>
  <si>
    <t>000 1 06 00000 00 0000 000</t>
  </si>
  <si>
    <t>Налоги на имущество</t>
  </si>
  <si>
    <t>000 2 02 30000 00 0000 150</t>
  </si>
  <si>
    <t>Безвозмездные поступления от негосударственных организаций в бюджеты муниципальных округов</t>
  </si>
  <si>
    <t>Прочие безвозмездные поступления в бюджеты муниципальных округов</t>
  </si>
  <si>
    <t>000 2 07 04000 00 0000 150</t>
  </si>
  <si>
    <t>000 2 04 04000 00 0000 150</t>
  </si>
  <si>
    <t>Возврат остатков субсидий, субвенций, иных межбюджетных трансфертов, имеющих целевое назначение, прошлых лет</t>
  </si>
  <si>
    <t>об исполнении бюджета округа по расходам за 2 квартал 2023 года</t>
  </si>
  <si>
    <t>об исполнении бюджета округа по доходам за 2 квартал 2023 года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</si>
  <si>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 начисленных на излишне взысканные суммы</t>
  </si>
  <si>
    <t>000 2 08 00000 00 0000 150</t>
  </si>
  <si>
    <t>000 2 19 00000 00 0000 150</t>
  </si>
  <si>
    <t>Обслуживание государственного (муниципального) долга</t>
  </si>
  <si>
    <t>(тыс. рублей)</t>
  </si>
  <si>
    <t xml:space="preserve">Годовой план на 2023 год </t>
  </si>
  <si>
    <t xml:space="preserve">Фактически исполненено за 2 квартал 2023 года </t>
  </si>
  <si>
    <t>Годовой план на 2023 год</t>
  </si>
  <si>
    <t>Фактически исполненено за 2 квартал 2023 года</t>
  </si>
  <si>
    <t xml:space="preserve">            (тыс.рублей)</t>
  </si>
  <si>
    <t>Приложение 3                                        Утвержден постановлением администрации округа от  20.07.2023 № 503</t>
  </si>
  <si>
    <t>Приложение 1                                       Утвержден постановлением администрации округа от 20.07.2023 № 503</t>
  </si>
  <si>
    <t>Приложение 2                                        Утвержден постановлением администрации округа от  20.07.2023 № 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</si>
</sst>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164" fontId="3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/>
    <xf numFmtId="0" fontId="5" fillId="0" borderId="18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workbookViewId="0">
      <selection activeCell="E2" sqref="E2"/>
    </sheetView>
  </sheetViews>
  <sheetFormatPr defaultRowHeight="15" x14ac:dyDescent="0.25"/>
  <cols>
    <col min="1" max="1" width="25.5703125" customWidth="1"/>
    <col min="2" max="2" width="40.7109375" customWidth="1"/>
    <col min="3" max="3" width="13.42578125" customWidth="1"/>
    <col min="4" max="4" width="15.28515625" customWidth="1"/>
    <col min="5" max="5" width="15.7109375" customWidth="1"/>
  </cols>
  <sheetData>
    <row r="1" spans="1:5" ht="15.75" x14ac:dyDescent="0.25">
      <c r="A1" s="46"/>
      <c r="B1" s="46"/>
      <c r="C1" s="46"/>
      <c r="D1" s="46"/>
      <c r="E1" s="46"/>
    </row>
    <row r="2" spans="1:5" ht="105" x14ac:dyDescent="0.25">
      <c r="A2" s="13"/>
      <c r="B2" s="13"/>
      <c r="C2" s="13"/>
      <c r="D2" s="13"/>
      <c r="E2" s="16" t="s">
        <v>89</v>
      </c>
    </row>
    <row r="3" spans="1:5" ht="15.75" x14ac:dyDescent="0.25">
      <c r="A3" s="13"/>
      <c r="B3" s="15" t="s">
        <v>49</v>
      </c>
      <c r="C3" s="13"/>
      <c r="D3" s="13"/>
      <c r="E3" s="14"/>
    </row>
    <row r="4" spans="1:5" ht="15.75" x14ac:dyDescent="0.25">
      <c r="A4" s="13"/>
      <c r="B4" s="15" t="s">
        <v>77</v>
      </c>
      <c r="C4" s="13"/>
      <c r="D4" s="13"/>
      <c r="E4" s="14"/>
    </row>
    <row r="5" spans="1:5" ht="13.5" customHeight="1" x14ac:dyDescent="0.25">
      <c r="D5" s="47" t="s">
        <v>82</v>
      </c>
      <c r="E5" s="47"/>
    </row>
    <row r="6" spans="1:5" hidden="1" x14ac:dyDescent="0.25"/>
    <row r="7" spans="1:5" hidden="1" x14ac:dyDescent="0.25"/>
    <row r="8" spans="1:5" ht="73.5" customHeight="1" x14ac:dyDescent="0.25">
      <c r="A8" s="1" t="s">
        <v>26</v>
      </c>
      <c r="B8" s="1" t="s">
        <v>27</v>
      </c>
      <c r="C8" s="1" t="s">
        <v>83</v>
      </c>
      <c r="D8" s="1" t="s">
        <v>84</v>
      </c>
      <c r="E8" s="1" t="s">
        <v>50</v>
      </c>
    </row>
    <row r="9" spans="1:5" ht="28.5" x14ac:dyDescent="0.25">
      <c r="A9" s="20" t="s">
        <v>0</v>
      </c>
      <c r="B9" s="9" t="s">
        <v>10</v>
      </c>
      <c r="C9" s="17">
        <f>C10+C11+C12+C13+C14+C15+C17+C18+C19+C20+C21+C22</f>
        <v>85101</v>
      </c>
      <c r="D9" s="17">
        <f>D10+D11+D12+D13+D14+D15+D17+D18+D19+D20+D21+D22</f>
        <v>38889.5</v>
      </c>
      <c r="E9" s="10">
        <f>D9/C9*100</f>
        <v>45.69805290184604</v>
      </c>
    </row>
    <row r="10" spans="1:5" ht="18.75" x14ac:dyDescent="0.25">
      <c r="A10" s="20"/>
      <c r="B10" s="8" t="s">
        <v>11</v>
      </c>
      <c r="C10" s="21"/>
      <c r="D10" s="5"/>
      <c r="E10" s="11"/>
    </row>
    <row r="11" spans="1:5" ht="15.75" x14ac:dyDescent="0.25">
      <c r="A11" s="20" t="s">
        <v>61</v>
      </c>
      <c r="B11" s="8" t="s">
        <v>12</v>
      </c>
      <c r="C11" s="6">
        <v>66695</v>
      </c>
      <c r="D11" s="4">
        <v>28495.4</v>
      </c>
      <c r="E11" s="11">
        <f t="shared" ref="E11:E32" si="0">D11/C11*100</f>
        <v>42.724941899692631</v>
      </c>
    </row>
    <row r="12" spans="1:5" ht="30" x14ac:dyDescent="0.25">
      <c r="A12" s="20" t="s">
        <v>63</v>
      </c>
      <c r="B12" s="8" t="s">
        <v>13</v>
      </c>
      <c r="C12" s="6">
        <v>7463</v>
      </c>
      <c r="D12" s="4">
        <v>3848.5</v>
      </c>
      <c r="E12" s="11">
        <f t="shared" si="0"/>
        <v>51.567734155165482</v>
      </c>
    </row>
    <row r="13" spans="1:5" ht="15.75" x14ac:dyDescent="0.25">
      <c r="A13" s="20" t="s">
        <v>1</v>
      </c>
      <c r="B13" s="8" t="s">
        <v>14</v>
      </c>
      <c r="C13" s="6">
        <v>3675</v>
      </c>
      <c r="D13" s="4">
        <v>3223.1</v>
      </c>
      <c r="E13" s="11">
        <f t="shared" si="0"/>
        <v>87.70340136054422</v>
      </c>
    </row>
    <row r="14" spans="1:5" ht="15.75" x14ac:dyDescent="0.25">
      <c r="A14" s="20" t="s">
        <v>68</v>
      </c>
      <c r="B14" s="8" t="s">
        <v>69</v>
      </c>
      <c r="C14" s="6">
        <v>3057</v>
      </c>
      <c r="D14" s="4">
        <v>827.6</v>
      </c>
      <c r="E14" s="11">
        <f t="shared" si="0"/>
        <v>27.072293097808309</v>
      </c>
    </row>
    <row r="15" spans="1:5" ht="15.75" x14ac:dyDescent="0.25">
      <c r="A15" s="20" t="s">
        <v>62</v>
      </c>
      <c r="B15" s="8" t="s">
        <v>15</v>
      </c>
      <c r="C15" s="6">
        <v>510</v>
      </c>
      <c r="D15" s="4">
        <v>169.3</v>
      </c>
      <c r="E15" s="11">
        <f t="shared" si="0"/>
        <v>33.196078431372548</v>
      </c>
    </row>
    <row r="16" spans="1:5" ht="45" x14ac:dyDescent="0.25">
      <c r="A16" s="20" t="s">
        <v>60</v>
      </c>
      <c r="B16" s="8" t="s">
        <v>59</v>
      </c>
      <c r="C16" s="6">
        <v>0</v>
      </c>
      <c r="D16" s="4">
        <v>0</v>
      </c>
      <c r="E16" s="11"/>
    </row>
    <row r="17" spans="1:5" ht="45" x14ac:dyDescent="0.25">
      <c r="A17" s="20" t="s">
        <v>2</v>
      </c>
      <c r="B17" s="7" t="s">
        <v>16</v>
      </c>
      <c r="C17" s="6">
        <v>2479</v>
      </c>
      <c r="D17" s="4">
        <v>1362.7</v>
      </c>
      <c r="E17" s="11">
        <f t="shared" si="0"/>
        <v>54.969745865268258</v>
      </c>
    </row>
    <row r="18" spans="1:5" ht="30" x14ac:dyDescent="0.25">
      <c r="A18" s="20" t="s">
        <v>3</v>
      </c>
      <c r="B18" s="7" t="s">
        <v>17</v>
      </c>
      <c r="C18" s="6">
        <v>235</v>
      </c>
      <c r="D18" s="4">
        <v>64</v>
      </c>
      <c r="E18" s="11">
        <f t="shared" si="0"/>
        <v>27.23404255319149</v>
      </c>
    </row>
    <row r="19" spans="1:5" ht="30" x14ac:dyDescent="0.25">
      <c r="A19" s="20" t="s">
        <v>4</v>
      </c>
      <c r="B19" s="8" t="s">
        <v>18</v>
      </c>
      <c r="C19" s="6">
        <v>72</v>
      </c>
      <c r="D19" s="4">
        <v>18.100000000000001</v>
      </c>
      <c r="E19" s="11">
        <f t="shared" si="0"/>
        <v>25.138888888888889</v>
      </c>
    </row>
    <row r="20" spans="1:5" ht="30" x14ac:dyDescent="0.25">
      <c r="A20" s="20" t="s">
        <v>5</v>
      </c>
      <c r="B20" s="8" t="s">
        <v>19</v>
      </c>
      <c r="C20" s="6">
        <v>770</v>
      </c>
      <c r="D20" s="4">
        <v>543.5</v>
      </c>
      <c r="E20" s="11">
        <f t="shared" si="0"/>
        <v>70.584415584415581</v>
      </c>
    </row>
    <row r="21" spans="1:5" ht="15.75" x14ac:dyDescent="0.25">
      <c r="A21" s="20" t="s">
        <v>6</v>
      </c>
      <c r="B21" s="8" t="s">
        <v>20</v>
      </c>
      <c r="C21" s="6">
        <v>145</v>
      </c>
      <c r="D21" s="4">
        <v>329.8</v>
      </c>
      <c r="E21" s="11">
        <f t="shared" si="0"/>
        <v>227.44827586206898</v>
      </c>
    </row>
    <row r="22" spans="1:5" ht="15.75" x14ac:dyDescent="0.25">
      <c r="A22" s="20" t="s">
        <v>54</v>
      </c>
      <c r="B22" s="8" t="s">
        <v>55</v>
      </c>
      <c r="C22" s="6">
        <v>0</v>
      </c>
      <c r="D22" s="4">
        <v>7.5</v>
      </c>
      <c r="E22" s="11" t="e">
        <f t="shared" si="0"/>
        <v>#DIV/0!</v>
      </c>
    </row>
    <row r="23" spans="1:5" ht="15.75" x14ac:dyDescent="0.25">
      <c r="A23" s="20" t="s">
        <v>7</v>
      </c>
      <c r="B23" s="9" t="s">
        <v>21</v>
      </c>
      <c r="C23" s="18">
        <f>C25+C26+C27+C28+C29++C31</f>
        <v>342499.3</v>
      </c>
      <c r="D23" s="18">
        <f>D25+D26+D27+D28+D29+D30+D31</f>
        <v>112659.9</v>
      </c>
      <c r="E23" s="10">
        <f t="shared" si="0"/>
        <v>32.893468687381258</v>
      </c>
    </row>
    <row r="24" spans="1:5" ht="15.75" x14ac:dyDescent="0.25">
      <c r="A24" s="20"/>
      <c r="B24" s="8" t="s">
        <v>22</v>
      </c>
      <c r="C24" s="3"/>
      <c r="D24" s="3"/>
      <c r="E24" s="11"/>
    </row>
    <row r="25" spans="1:5" ht="30" x14ac:dyDescent="0.25">
      <c r="A25" s="20" t="s">
        <v>8</v>
      </c>
      <c r="B25" s="8" t="s">
        <v>23</v>
      </c>
      <c r="C25" s="3">
        <v>100726.7</v>
      </c>
      <c r="D25" s="3">
        <v>49727.5</v>
      </c>
      <c r="E25" s="11">
        <f t="shared" si="0"/>
        <v>49.368737385420154</v>
      </c>
    </row>
    <row r="26" spans="1:5" ht="45" x14ac:dyDescent="0.25">
      <c r="A26" s="20" t="s">
        <v>9</v>
      </c>
      <c r="B26" s="8" t="s">
        <v>24</v>
      </c>
      <c r="C26" s="3">
        <v>154680.29999999999</v>
      </c>
      <c r="D26" s="3">
        <v>14299.7</v>
      </c>
      <c r="E26" s="11">
        <f t="shared" si="0"/>
        <v>9.2446808029206053</v>
      </c>
    </row>
    <row r="27" spans="1:5" ht="30" x14ac:dyDescent="0.25">
      <c r="A27" s="20" t="s">
        <v>70</v>
      </c>
      <c r="B27" s="8" t="s">
        <v>25</v>
      </c>
      <c r="C27" s="4">
        <v>85781</v>
      </c>
      <c r="D27" s="3">
        <v>48564.7</v>
      </c>
      <c r="E27" s="11">
        <f t="shared" si="0"/>
        <v>56.614751518401505</v>
      </c>
    </row>
    <row r="28" spans="1:5" ht="45" x14ac:dyDescent="0.25">
      <c r="A28" s="20" t="s">
        <v>74</v>
      </c>
      <c r="B28" s="8" t="s">
        <v>71</v>
      </c>
      <c r="C28" s="4">
        <v>742.7</v>
      </c>
      <c r="D28" s="4">
        <v>132.4</v>
      </c>
      <c r="E28" s="11">
        <f t="shared" si="0"/>
        <v>17.826847987074188</v>
      </c>
    </row>
    <row r="29" spans="1:5" ht="30" x14ac:dyDescent="0.25">
      <c r="A29" s="20" t="s">
        <v>73</v>
      </c>
      <c r="B29" s="8" t="s">
        <v>72</v>
      </c>
      <c r="C29" s="4">
        <v>568.6</v>
      </c>
      <c r="D29" s="4">
        <v>122.6</v>
      </c>
      <c r="E29" s="11">
        <f t="shared" ref="E29:E31" si="1">D29/C29*100</f>
        <v>21.561730566303201</v>
      </c>
    </row>
    <row r="30" spans="1:5" ht="105" x14ac:dyDescent="0.25">
      <c r="A30" s="45" t="s">
        <v>79</v>
      </c>
      <c r="B30" s="8" t="s">
        <v>78</v>
      </c>
      <c r="C30" s="4">
        <v>0</v>
      </c>
      <c r="D30" s="4">
        <v>-77.900000000000006</v>
      </c>
      <c r="E30" s="11" t="e">
        <f t="shared" si="1"/>
        <v>#DIV/0!</v>
      </c>
    </row>
    <row r="31" spans="1:5" ht="44.25" customHeight="1" x14ac:dyDescent="0.25">
      <c r="A31" s="45" t="s">
        <v>80</v>
      </c>
      <c r="B31" s="8" t="s">
        <v>75</v>
      </c>
      <c r="C31" s="4">
        <v>0</v>
      </c>
      <c r="D31" s="4">
        <v>-109.1</v>
      </c>
      <c r="E31" s="11" t="e">
        <f t="shared" si="1"/>
        <v>#DIV/0!</v>
      </c>
    </row>
    <row r="32" spans="1:5" ht="15.75" x14ac:dyDescent="0.25">
      <c r="A32" s="19" t="s">
        <v>51</v>
      </c>
      <c r="B32" s="22"/>
      <c r="C32" s="18">
        <f>C9+C23</f>
        <v>427600.3</v>
      </c>
      <c r="D32" s="18">
        <f>D9+D23</f>
        <v>151549.4</v>
      </c>
      <c r="E32" s="10">
        <f t="shared" si="0"/>
        <v>35.441836687205317</v>
      </c>
    </row>
    <row r="33" spans="3:4" x14ac:dyDescent="0.25">
      <c r="C33" s="2"/>
      <c r="D33" s="2"/>
    </row>
  </sheetData>
  <mergeCells count="2">
    <mergeCell ref="A1:E1"/>
    <mergeCell ref="D5:E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F1" sqref="F1"/>
    </sheetView>
  </sheetViews>
  <sheetFormatPr defaultRowHeight="15" x14ac:dyDescent="0.25"/>
  <cols>
    <col min="1" max="1" width="27.42578125" customWidth="1"/>
    <col min="2" max="2" width="9.28515625" bestFit="1" customWidth="1"/>
    <col min="3" max="3" width="10.140625" customWidth="1"/>
    <col min="4" max="4" width="13.7109375" customWidth="1"/>
    <col min="5" max="5" width="13.42578125" customWidth="1"/>
    <col min="6" max="6" width="13.28515625" customWidth="1"/>
  </cols>
  <sheetData>
    <row r="1" spans="1:6" ht="135" x14ac:dyDescent="0.25">
      <c r="F1" s="16" t="s">
        <v>90</v>
      </c>
    </row>
    <row r="2" spans="1:6" x14ac:dyDescent="0.25">
      <c r="A2" s="48" t="s">
        <v>49</v>
      </c>
      <c r="B2" s="48"/>
      <c r="C2" s="48"/>
      <c r="D2" s="48"/>
      <c r="E2" s="48"/>
      <c r="F2" s="48"/>
    </row>
    <row r="3" spans="1:6" x14ac:dyDescent="0.25">
      <c r="A3" s="48" t="s">
        <v>76</v>
      </c>
      <c r="B3" s="48"/>
      <c r="C3" s="48"/>
      <c r="D3" s="48"/>
      <c r="E3" s="48"/>
      <c r="F3" s="48"/>
    </row>
    <row r="4" spans="1:6" x14ac:dyDescent="0.25">
      <c r="E4" s="52" t="s">
        <v>82</v>
      </c>
      <c r="F4" s="53"/>
    </row>
    <row r="5" spans="1:6" x14ac:dyDescent="0.25">
      <c r="A5" s="49" t="s">
        <v>27</v>
      </c>
      <c r="B5" s="49" t="s">
        <v>52</v>
      </c>
      <c r="C5" s="49" t="s">
        <v>53</v>
      </c>
      <c r="D5" s="49" t="s">
        <v>85</v>
      </c>
      <c r="E5" s="49" t="s">
        <v>86</v>
      </c>
      <c r="F5" s="49" t="s">
        <v>50</v>
      </c>
    </row>
    <row r="6" spans="1:6" ht="94.5" customHeight="1" x14ac:dyDescent="0.25">
      <c r="A6" s="51"/>
      <c r="B6" s="50"/>
      <c r="C6" s="51"/>
      <c r="D6" s="51"/>
      <c r="E6" s="50"/>
      <c r="F6" s="51"/>
    </row>
    <row r="7" spans="1:6" ht="32.25" customHeight="1" x14ac:dyDescent="0.25">
      <c r="A7" s="23" t="s">
        <v>28</v>
      </c>
      <c r="B7" s="24" t="s">
        <v>40</v>
      </c>
      <c r="C7" s="25" t="s">
        <v>48</v>
      </c>
      <c r="D7" s="26">
        <v>76456.899999999994</v>
      </c>
      <c r="E7" s="26">
        <v>36346.5</v>
      </c>
      <c r="F7" s="27">
        <f t="shared" ref="F7:F20" si="0">E7/D7*100</f>
        <v>47.538547861605693</v>
      </c>
    </row>
    <row r="8" spans="1:6" ht="24" customHeight="1" x14ac:dyDescent="0.25">
      <c r="A8" s="8" t="s">
        <v>64</v>
      </c>
      <c r="B8" s="28" t="s">
        <v>65</v>
      </c>
      <c r="C8" s="29" t="s">
        <v>48</v>
      </c>
      <c r="D8" s="26">
        <v>332.5</v>
      </c>
      <c r="E8" s="26">
        <v>128.19999999999999</v>
      </c>
      <c r="F8" s="27">
        <f t="shared" si="0"/>
        <v>38.556390977443606</v>
      </c>
    </row>
    <row r="9" spans="1:6" ht="45" x14ac:dyDescent="0.25">
      <c r="A9" s="30" t="s">
        <v>29</v>
      </c>
      <c r="B9" s="31" t="s">
        <v>41</v>
      </c>
      <c r="C9" s="32" t="s">
        <v>48</v>
      </c>
      <c r="D9" s="26">
        <v>2634.8</v>
      </c>
      <c r="E9" s="26">
        <v>1149.5</v>
      </c>
      <c r="F9" s="27">
        <f t="shared" si="0"/>
        <v>43.627599817822983</v>
      </c>
    </row>
    <row r="10" spans="1:6" ht="27" customHeight="1" x14ac:dyDescent="0.25">
      <c r="A10" s="33" t="s">
        <v>30</v>
      </c>
      <c r="B10" s="34" t="s">
        <v>42</v>
      </c>
      <c r="C10" s="29" t="s">
        <v>48</v>
      </c>
      <c r="D10" s="26">
        <v>72615.7</v>
      </c>
      <c r="E10" s="26">
        <v>5449.4</v>
      </c>
      <c r="F10" s="27">
        <f t="shared" si="0"/>
        <v>7.5044377455564009</v>
      </c>
    </row>
    <row r="11" spans="1:6" ht="30" customHeight="1" x14ac:dyDescent="0.25">
      <c r="A11" s="33" t="s">
        <v>31</v>
      </c>
      <c r="B11" s="35" t="s">
        <v>43</v>
      </c>
      <c r="C11" s="29" t="s">
        <v>48</v>
      </c>
      <c r="D11" s="26">
        <v>90834.4</v>
      </c>
      <c r="E11" s="26">
        <v>9257.7999999999993</v>
      </c>
      <c r="F11" s="27">
        <f t="shared" si="0"/>
        <v>10.191953709167452</v>
      </c>
    </row>
    <row r="12" spans="1:6" x14ac:dyDescent="0.25">
      <c r="A12" s="33" t="s">
        <v>32</v>
      </c>
      <c r="B12" s="36" t="s">
        <v>44</v>
      </c>
      <c r="C12" s="29" t="s">
        <v>48</v>
      </c>
      <c r="D12" s="26">
        <v>341.1</v>
      </c>
      <c r="E12" s="26">
        <v>11.7</v>
      </c>
      <c r="F12" s="27">
        <f t="shared" si="0"/>
        <v>3.4300791556728232</v>
      </c>
    </row>
    <row r="13" spans="1:6" x14ac:dyDescent="0.25">
      <c r="A13" s="33" t="s">
        <v>33</v>
      </c>
      <c r="B13" s="34" t="s">
        <v>45</v>
      </c>
      <c r="C13" s="29" t="s">
        <v>48</v>
      </c>
      <c r="D13" s="26">
        <v>145712.20000000001</v>
      </c>
      <c r="E13" s="26">
        <v>78650.8</v>
      </c>
      <c r="F13" s="27">
        <f t="shared" si="0"/>
        <v>53.976811824953572</v>
      </c>
    </row>
    <row r="14" spans="1:6" x14ac:dyDescent="0.25">
      <c r="A14" s="33" t="s">
        <v>34</v>
      </c>
      <c r="B14" s="34" t="s">
        <v>46</v>
      </c>
      <c r="C14" s="29" t="s">
        <v>48</v>
      </c>
      <c r="D14" s="26">
        <v>30125.1</v>
      </c>
      <c r="E14" s="26">
        <v>11564.7</v>
      </c>
      <c r="F14" s="27">
        <f t="shared" si="0"/>
        <v>38.388918211059888</v>
      </c>
    </row>
    <row r="15" spans="1:6" x14ac:dyDescent="0.25">
      <c r="A15" s="33" t="s">
        <v>35</v>
      </c>
      <c r="B15" s="37" t="s">
        <v>47</v>
      </c>
      <c r="C15" s="38" t="s">
        <v>48</v>
      </c>
      <c r="D15" s="26">
        <v>195</v>
      </c>
      <c r="E15" s="26">
        <v>9</v>
      </c>
      <c r="F15" s="27">
        <f t="shared" si="0"/>
        <v>4.6153846153846159</v>
      </c>
    </row>
    <row r="16" spans="1:6" x14ac:dyDescent="0.25">
      <c r="A16" s="39" t="s">
        <v>36</v>
      </c>
      <c r="B16" s="28">
        <v>10</v>
      </c>
      <c r="C16" s="40" t="s">
        <v>48</v>
      </c>
      <c r="D16" s="26">
        <v>10118.5</v>
      </c>
      <c r="E16" s="26">
        <v>7242.3</v>
      </c>
      <c r="F16" s="27">
        <f t="shared" si="0"/>
        <v>71.574838167712613</v>
      </c>
    </row>
    <row r="17" spans="1:6" ht="22.5" customHeight="1" x14ac:dyDescent="0.25">
      <c r="A17" s="33" t="s">
        <v>37</v>
      </c>
      <c r="B17" s="37">
        <v>11</v>
      </c>
      <c r="C17" s="40" t="s">
        <v>48</v>
      </c>
      <c r="D17" s="26">
        <v>10531.3</v>
      </c>
      <c r="E17" s="26">
        <v>5100.1000000000004</v>
      </c>
      <c r="F17" s="27">
        <f t="shared" si="0"/>
        <v>48.428019332845906</v>
      </c>
    </row>
    <row r="18" spans="1:6" ht="30" x14ac:dyDescent="0.25">
      <c r="A18" s="41" t="s">
        <v>38</v>
      </c>
      <c r="B18" s="28">
        <v>12</v>
      </c>
      <c r="C18" s="29" t="s">
        <v>48</v>
      </c>
      <c r="D18" s="26">
        <v>773.1</v>
      </c>
      <c r="E18" s="26">
        <v>385.7</v>
      </c>
      <c r="F18" s="27">
        <f t="shared" si="0"/>
        <v>49.890053033242786</v>
      </c>
    </row>
    <row r="19" spans="1:6" ht="45.75" customHeight="1" x14ac:dyDescent="0.25">
      <c r="A19" s="39" t="s">
        <v>81</v>
      </c>
      <c r="B19" s="28">
        <v>13</v>
      </c>
      <c r="C19" s="29" t="s">
        <v>48</v>
      </c>
      <c r="D19" s="26">
        <v>17.5</v>
      </c>
      <c r="E19" s="26">
        <v>2.8</v>
      </c>
      <c r="F19" s="27">
        <f t="shared" si="0"/>
        <v>16</v>
      </c>
    </row>
    <row r="20" spans="1:6" x14ac:dyDescent="0.25">
      <c r="A20" s="42" t="s">
        <v>39</v>
      </c>
      <c r="B20" s="20"/>
      <c r="C20" s="20"/>
      <c r="D20" s="43">
        <f>D7+D8+D9+D10+D11+D12+D13+D14+D15+D16+D17+D18+D19</f>
        <v>440688.09999999992</v>
      </c>
      <c r="E20" s="43">
        <f>E7+E8+E9+E10+E11+E12+E13+E14+E15+E16+E17+E18+E19</f>
        <v>155298.5</v>
      </c>
      <c r="F20" s="44">
        <f t="shared" si="0"/>
        <v>35.240003077006172</v>
      </c>
    </row>
    <row r="21" spans="1:6" x14ac:dyDescent="0.25">
      <c r="A21" s="2"/>
    </row>
  </sheetData>
  <mergeCells count="9">
    <mergeCell ref="A2:F2"/>
    <mergeCell ref="A3:F3"/>
    <mergeCell ref="B5:B6"/>
    <mergeCell ref="C5:C6"/>
    <mergeCell ref="A5:A6"/>
    <mergeCell ref="D5:D6"/>
    <mergeCell ref="E5:E6"/>
    <mergeCell ref="F5:F6"/>
    <mergeCell ref="E4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tabSelected="1" workbookViewId="0">
      <selection activeCell="H2" sqref="H2"/>
    </sheetView>
  </sheetViews>
  <sheetFormatPr defaultRowHeight="15" x14ac:dyDescent="0.25"/>
  <cols>
    <col min="3" max="3" width="4.5703125" customWidth="1"/>
    <col min="6" max="6" width="8.5703125" customWidth="1"/>
    <col min="7" max="7" width="9.140625" customWidth="1"/>
    <col min="8" max="8" width="20.28515625" customWidth="1"/>
  </cols>
  <sheetData>
    <row r="2" spans="2:8" ht="90.75" customHeight="1" x14ac:dyDescent="0.25">
      <c r="H2" s="16" t="s">
        <v>88</v>
      </c>
    </row>
    <row r="3" spans="2:8" x14ac:dyDescent="0.25">
      <c r="C3" s="48" t="s">
        <v>66</v>
      </c>
      <c r="D3" s="48"/>
      <c r="E3" s="48"/>
      <c r="F3" s="48"/>
      <c r="G3" s="48"/>
      <c r="H3" s="48"/>
    </row>
    <row r="5" spans="2:8" x14ac:dyDescent="0.25">
      <c r="H5" s="12" t="s">
        <v>87</v>
      </c>
    </row>
    <row r="6" spans="2:8" x14ac:dyDescent="0.25">
      <c r="B6" s="54" t="s">
        <v>56</v>
      </c>
      <c r="C6" s="55"/>
      <c r="D6" s="54" t="s">
        <v>57</v>
      </c>
      <c r="E6" s="60"/>
      <c r="F6" s="55"/>
      <c r="G6" s="54" t="s">
        <v>58</v>
      </c>
      <c r="H6" s="55"/>
    </row>
    <row r="7" spans="2:8" x14ac:dyDescent="0.25">
      <c r="B7" s="56"/>
      <c r="C7" s="57"/>
      <c r="D7" s="56"/>
      <c r="E7" s="61"/>
      <c r="F7" s="57"/>
      <c r="G7" s="56"/>
      <c r="H7" s="57"/>
    </row>
    <row r="8" spans="2:8" x14ac:dyDescent="0.25">
      <c r="B8" s="58"/>
      <c r="C8" s="59"/>
      <c r="D8" s="58"/>
      <c r="E8" s="62"/>
      <c r="F8" s="59"/>
      <c r="G8" s="58"/>
      <c r="H8" s="59"/>
    </row>
    <row r="9" spans="2:8" x14ac:dyDescent="0.25">
      <c r="B9" s="54" t="s">
        <v>67</v>
      </c>
      <c r="C9" s="55"/>
      <c r="D9" s="63">
        <v>-13087.9</v>
      </c>
      <c r="E9" s="64"/>
      <c r="F9" s="65"/>
      <c r="G9" s="63">
        <v>-3749.2</v>
      </c>
      <c r="H9" s="65"/>
    </row>
    <row r="10" spans="2:8" x14ac:dyDescent="0.25">
      <c r="B10" s="56"/>
      <c r="C10" s="57"/>
      <c r="D10" s="66"/>
      <c r="E10" s="67"/>
      <c r="F10" s="68"/>
      <c r="G10" s="66"/>
      <c r="H10" s="68"/>
    </row>
    <row r="11" spans="2:8" ht="66" customHeight="1" x14ac:dyDescent="0.25">
      <c r="B11" s="58"/>
      <c r="C11" s="59"/>
      <c r="D11" s="69"/>
      <c r="E11" s="70"/>
      <c r="F11" s="71"/>
      <c r="G11" s="69"/>
      <c r="H11" s="71"/>
    </row>
  </sheetData>
  <mergeCells count="7">
    <mergeCell ref="C3:H3"/>
    <mergeCell ref="B6:C8"/>
    <mergeCell ref="D6:F8"/>
    <mergeCell ref="G6:H8"/>
    <mergeCell ref="B9:C11"/>
    <mergeCell ref="D9:F11"/>
    <mergeCell ref="G9:H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2023-07-20T12:02:08Z</dcterms:modified>
</cp:coreProperties>
</file>