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55" i="1"/>
  <c r="D68" l="1"/>
  <c r="E68"/>
  <c r="C68"/>
  <c r="F54" l="1"/>
  <c r="G54"/>
  <c r="H54"/>
  <c r="I54"/>
  <c r="D75"/>
  <c r="E75"/>
  <c r="C75"/>
  <c r="D77"/>
  <c r="E77"/>
  <c r="C77"/>
  <c r="D59"/>
  <c r="E59"/>
  <c r="C59"/>
  <c r="D55"/>
  <c r="E55"/>
  <c r="D54" l="1"/>
  <c r="D79" s="1"/>
  <c r="C54"/>
  <c r="E54"/>
  <c r="E79" s="1"/>
  <c r="C41"/>
  <c r="E36"/>
  <c r="D36"/>
  <c r="C36"/>
  <c r="C21"/>
  <c r="C20" s="1"/>
  <c r="E25"/>
  <c r="E24" s="1"/>
  <c r="D25"/>
  <c r="D24" s="1"/>
  <c r="C25"/>
  <c r="C24" s="1"/>
  <c r="E21"/>
  <c r="E20" s="1"/>
  <c r="D21"/>
  <c r="D20" s="1"/>
  <c r="E41"/>
  <c r="D50"/>
  <c r="E50"/>
  <c r="C50"/>
  <c r="D48"/>
  <c r="E48"/>
  <c r="C48"/>
  <c r="D46"/>
  <c r="E46"/>
  <c r="C46"/>
  <c r="D31"/>
  <c r="D30" s="1"/>
  <c r="E31"/>
  <c r="E30" s="1"/>
  <c r="C31"/>
  <c r="C30" s="1"/>
  <c r="C19" l="1"/>
  <c r="C79" s="1"/>
</calcChain>
</file>

<file path=xl/sharedStrings.xml><?xml version="1.0" encoding="utf-8"?>
<sst xmlns="http://schemas.openxmlformats.org/spreadsheetml/2006/main" count="135" uniqueCount="135">
  <si>
    <t>НАЛОГОВЫЕ И НЕНАЛОГОВЫЕ ДОХОДЫ</t>
  </si>
  <si>
    <t>ВСЕГО ДОХОДОВ</t>
  </si>
  <si>
    <t>Коды бюджетной классификации Российской Федерации</t>
  </si>
  <si>
    <t>Наименование групп, подгрупп и статей доходов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</si>
  <si>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</si>
  <si>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</si>
  <si>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</si>
  <si>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</si>
  <si>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Налог, взимаемый с налогоплательщиков, выбравших в качестве объекта налогообложения доходы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</si>
  <si>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</si>
  <si>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</si>
  <si>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ШТРАФЫ, САНКЦИИ, ВОЗМЕЩЕНИЕ УЩЕРБА</t>
  </si>
  <si>
    <t>Субсидии бюджетам бюджетной системы Российской Федерации (межбюджетные субсидии)</t>
  </si>
  <si>
    <t>Приложение 2</t>
  </si>
  <si>
    <t>2 02 10000 00 0000 150</t>
  </si>
  <si>
    <t>2 02 30000 00 0000 150</t>
  </si>
  <si>
    <t>2023 год</t>
  </si>
  <si>
    <t>Налог, взимаемый в связи с применением упрощенной системы налогообложения</t>
  </si>
  <si>
    <t>2024 год</t>
  </si>
  <si>
    <t>100 00000 00 0000 000</t>
  </si>
  <si>
    <t>101 00000 00 0000 000</t>
  </si>
  <si>
    <t>101 02000 01 0000 110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</si>
  <si>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</si>
  <si>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</si>
  <si>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101 02040 01 0000 110</t>
  </si>
  <si>
    <t>Налог на доходы физических лиц в виде фиксированных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</si>
  <si>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103 00000 00 0000 000</t>
  </si>
  <si>
    <t>103 02000 01 0000 110</t>
  </si>
  <si>
    <t>103 02230 01 0000 110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</si>
  <si>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</si>
  <si>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</si>
  <si>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</si>
  <si>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</si>
  <si>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</si>
  <si>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</si>
  <si>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</si>
  <si>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105 00000 00 0000 000</t>
  </si>
  <si>
    <t>НАЛОГИ НА СОВОКУПНЫЙ ДОХОД</t>
  </si>
  <si>
    <t>105 01000 00 0000 110</t>
  </si>
  <si>
    <t>105 01010 01 0000 110</t>
  </si>
  <si>
    <t>105 01020 01 0000 110</t>
  </si>
  <si>
    <t>Налог, взимаемый с налогоплательщиков, выбравших в качестве объекта налогообложения доходы, уменьшенные  на величину расходов</t>
  </si>
  <si>
    <t>105 03000 01 0000 110</t>
  </si>
  <si>
    <t>Единый сельскохозяйственный налог</t>
  </si>
  <si>
    <t>108 00000 00 0000 000</t>
  </si>
  <si>
    <t>ГОСУДАРСТВЕННАЯ ПОШЛИНА</t>
  </si>
  <si>
    <t>111 00000 00 0000 000</t>
  </si>
  <si>
    <t>ДОХОДЫ ОТ ИСПОЛЬЗОВАНИЯ ИМУЩЕСТВА, НАХОДЯЩЕГОСЯ В ГОСУДАРСТВЕННОЙ И МУНИЦИПАЛЬНОЙ СОБСТВЕННОСТИ</t>
  </si>
  <si>
    <t>112 00000 00 0000 000</t>
  </si>
  <si>
    <t>ПЛАТЕЖИ ПРИ ПОЛЬЗОВАНИИ ПРИРОДНЫМИ РЕСУРСАМИ</t>
  </si>
  <si>
    <t>112 01000 01 0000 120</t>
  </si>
  <si>
    <t>113 00000 00 0000 000</t>
  </si>
  <si>
    <t>ДОХОДЫ ОТ ОКАЗАНИЯ ПЛАТНЫХ УСЛУГ И КОМПЕНСАЦИИ ЗАТРАТ ГОСУДАРСТВА</t>
  </si>
  <si>
    <t>114 00000 00 0000 000</t>
  </si>
  <si>
    <t xml:space="preserve"> 116 00000 00 0000000</t>
  </si>
  <si>
    <t>2 00 00000 00 0000 000</t>
  </si>
  <si>
    <t>БЕЗВОЗМЕЗДНЫЕ ПОСТУПЛЕНИЯ</t>
  </si>
  <si>
    <t xml:space="preserve">Дотации бюджетам бюджетной системы  Российской Федерации </t>
  </si>
  <si>
    <t xml:space="preserve">2 02 20000 00 0000 150 </t>
  </si>
  <si>
    <t xml:space="preserve">Субвенции бюджетам бюджетной системы Российской Федерации </t>
  </si>
  <si>
    <t>106 00000 00 0000 000</t>
  </si>
  <si>
    <t>НАЛОГИ НА ИМУЩЕСТВО</t>
  </si>
  <si>
    <t>2025 год</t>
  </si>
  <si>
    <t>Налог, взимаемый в связи с применением патентной системы налогообложения, зачисляемый в бюджеты муниципальных округов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</si>
  <si>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</si>
  <si>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Земельный налог с организаций, обладающих земельным участком, расположенным в границах муниципальных округов</t>
  </si>
  <si>
    <t>Земельный налог с физических лиц, обладающих земельным участком, расположенным в границах муниципальных округов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</si>
  <si>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</si>
  <si>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111 05012 14 0000 120</t>
  </si>
  <si>
    <t>105 04060 02 0000 110</t>
  </si>
  <si>
    <t>106 01020 14 0000 110</t>
  </si>
  <si>
    <t>106 06032 14 0000 110</t>
  </si>
  <si>
    <t>106 06042 14 0000 110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</si>
  <si>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</si>
  <si>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111 05024 14 0000 120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</si>
  <si>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</si>
  <si>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</si>
  <si>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Доходы, поступающие в порядке возмещения расходов, понесенных в связи с эксплуатацией имущества муниципальных округов</t>
  </si>
  <si>
    <t>113 02064 14 0000 130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</si>
  <si>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</si>
  <si>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114 02043 14 0000 410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</si>
  <si>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</si>
  <si>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114 06012 14 0000 430</t>
  </si>
  <si>
    <t>2 02 15001 14 0000 150</t>
  </si>
  <si>
    <t>2 02 15009 14 0000 150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</si>
  <si>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</si>
  <si>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2 02 20299 14 0000 150 </t>
  </si>
  <si>
    <t>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</si>
  <si>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</si>
  <si>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</si>
  <si>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</si>
  <si>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</si>
  <si>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2 02 25304 14 0000 150</t>
  </si>
  <si>
    <t>Субсидии бюджетам муниципальных округов на реализацию мероприятий по обеспечению жильем молодых семей</t>
  </si>
  <si>
    <t>2 02 25497 14 0000 150</t>
  </si>
  <si>
    <t>Субсидии бюджетам муниципальных округов на реализацию программ формирования современной городской среды</t>
  </si>
  <si>
    <t>2 02 25555 14 0000 150</t>
  </si>
  <si>
    <t>Субсидии бюджетам муниципальных округов на обеспечение комплексного развития сельских территорий</t>
  </si>
  <si>
    <t>2 02 25576 14 0000 150</t>
  </si>
  <si>
    <t>Прочие субсидии бюджетам муниципальных округов</t>
  </si>
  <si>
    <t xml:space="preserve">2 02 29999 14 0000 150 </t>
  </si>
  <si>
    <t>Субвенции бюджетам муниципальных округов на выполнение передаваемых полномочий субъектов Российской Федерации</t>
  </si>
  <si>
    <t>2 02 30024 14 0000 150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</si>
  <si>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</si>
  <si>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</si>
  <si>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Поступления от денежных пожертвований, предоставляемых негосударственными организациями получателям средств бюджетов муниципальных округов</t>
  </si>
  <si>
    <t>2 04 04020 14 0000 150</t>
  </si>
  <si>
    <t>Поступления от денежных пожертвований, предоставляемых физическими лицами получателям средств бюджетов муниципальных округов</t>
  </si>
  <si>
    <t>2 07 04020 14 0000 150</t>
  </si>
  <si>
    <t>2 02 25169 14 0000 150</t>
  </si>
  <si>
    <t>Субсидии бюджетам муниципальных округов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</si>
  <si>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Единая субвенция бюджетам муниципальных округов из бюджета субъекта Российской Федерации</t>
  </si>
  <si>
    <t>2 02 36900 14 0000 150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</si>
  <si>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</si>
  <si>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2 02 35118 14 0000 150</t>
  </si>
  <si>
    <t xml:space="preserve">Прочие безвозмездные поступления </t>
  </si>
  <si>
    <t>2 07 00000 00 0000 000</t>
  </si>
  <si>
    <t>2 04 00000 00 0000 000</t>
  </si>
  <si>
    <t>Безвозмездные поступления от негосударственных организаций</t>
  </si>
  <si>
    <t xml:space="preserve">Объем доходов бюджета округа за счет налоговых и неналоговых доходов, а также безвозмездных поступлений на 2023 год и плановый период 2024 и 2025 годов </t>
  </si>
  <si>
    <t>111 05034 14 0000 120</t>
  </si>
  <si>
    <t>111 09044 14 0000 120</t>
  </si>
  <si>
    <t>2 02 35303 14 0000 150</t>
  </si>
  <si>
    <t>Субвенции бюджетам муниципальных округов на ежемесячное денежное вознаграждение за классное руководство</t>
  </si>
  <si>
    <t>сумма (тыс. рублей)</t>
  </si>
  <si>
    <t>к    Решению     Представительного     Собрания  округа  «О   бюджете  округа на   2023  год и плановый период 2024 и 2025 годов»</t>
  </si>
  <si>
    <t>2 02 35179 14 0000 150</t>
  </si>
  <si>
    <t>Субвенции бюджетам муниципальных округов на проведение мероприятий по обеспечению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</si>
  <si>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2 02 15002 14 0000 150</t>
  </si>
  <si>
    <t>Дотации бюджетам муниципальных округов на обеспечение сбалансированности местных бюджетов</t>
  </si>
  <si>
    <t>к решению Представительного Собрания</t>
  </si>
  <si>
    <t>изменений в решение от от 20.12.2022 № 81"</t>
  </si>
  <si>
    <t>"Приложение 2</t>
  </si>
  <si>
    <t>"</t>
  </si>
  <si>
    <t>округа от 20.07.2023 № 90 «О внесении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</si>
</sst>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0"/>
      <name val="Arial Cyr"/>
      <family val="2"/>
      <charset val="204"/>
    </font>
    <font>
      <sz val="10"/>
      <name val="Arial"/>
      <family val="2"/>
      <charset val="204"/>
    </font>
    <font>
      <sz val="9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7" fillId="0" borderId="0"/>
    <xf numFmtId="0" fontId="10" fillId="0" borderId="0"/>
  </cellStyleXfs>
  <cellXfs count="67"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0" xfId="0" applyFont="1" applyFill="1"/>
    <xf numFmtId="0" fontId="6" fillId="0" borderId="0" xfId="0" applyFont="1" applyFill="1"/>
    <xf numFmtId="0" fontId="0" fillId="0" borderId="0" xfId="0" applyFont="1" applyFill="1"/>
    <xf numFmtId="0" fontId="8" fillId="0" borderId="7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0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justify" vertical="center" wrapText="1"/>
    </xf>
    <xf numFmtId="164" fontId="9" fillId="0" borderId="8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8" fillId="0" borderId="7" xfId="0" applyFont="1" applyBorder="1" applyAlignment="1">
      <alignment horizontal="justify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justify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0" fillId="2" borderId="0" xfId="0" applyFill="1"/>
    <xf numFmtId="164" fontId="8" fillId="2" borderId="10" xfId="0" applyNumberFormat="1" applyFont="1" applyFill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8" fillId="0" borderId="14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justify" vertical="center" wrapText="1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/>
    <xf numFmtId="0" fontId="11" fillId="0" borderId="0" xfId="0" applyFont="1" applyFill="1" applyBorder="1" applyAlignment="1">
      <alignment horizontal="left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13" fillId="0" borderId="0" xfId="0" applyFont="1" applyAlignment="1"/>
    <xf numFmtId="0" fontId="12" fillId="0" borderId="0" xfId="0" applyFont="1" applyAlignment="1">
      <alignment wrapText="1"/>
    </xf>
    <xf numFmtId="0" fontId="12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4"/>
  <sheetViews>
    <sheetView tabSelected="1" workbookViewId="0">
      <selection activeCell="C3" sqref="C3:F3"/>
    </sheetView>
  </sheetViews>
  <sheetFormatPr defaultColWidth="8.85546875" defaultRowHeight="12.75"/>
  <cols>
    <col min="1" max="1" width="26.7109375" style="1" customWidth="1"/>
    <col min="2" max="2" width="53" style="1" customWidth="1"/>
    <col min="3" max="3" width="13.5703125" style="1" customWidth="1"/>
    <col min="4" max="4" width="12.42578125" style="1" customWidth="1"/>
    <col min="5" max="5" width="15.7109375" style="1" customWidth="1"/>
    <col min="6" max="9" width="0" style="1" hidden="1" customWidth="1"/>
    <col min="10" max="10" width="9.7109375" style="1" customWidth="1"/>
    <col min="11" max="11" width="10.42578125" style="1" customWidth="1"/>
    <col min="12" max="12" width="10.140625" style="1" customWidth="1"/>
    <col min="13" max="16384" width="8.85546875" style="1"/>
  </cols>
  <sheetData>
    <row r="1" spans="1:10" ht="15.75">
      <c r="C1" s="62" t="s">
        <v>13</v>
      </c>
      <c r="D1" s="62"/>
      <c r="E1" s="62"/>
      <c r="F1" s="62"/>
    </row>
    <row r="2" spans="1:10" ht="15">
      <c r="C2" s="63" t="s">
        <v>130</v>
      </c>
      <c r="D2" s="63"/>
      <c r="E2" s="63"/>
      <c r="F2" s="63"/>
    </row>
    <row r="3" spans="1:10" ht="15">
      <c r="C3" s="63" t="s">
        <v>134</v>
      </c>
      <c r="D3" s="63"/>
      <c r="E3" s="63"/>
      <c r="F3" s="63"/>
    </row>
    <row r="4" spans="1:10" ht="15">
      <c r="C4" s="64" t="s">
        <v>131</v>
      </c>
      <c r="D4" s="64"/>
      <c r="E4" s="64"/>
      <c r="F4" s="64"/>
    </row>
    <row r="5" spans="1:10" ht="18.600000000000001" customHeight="1">
      <c r="B5" s="2"/>
      <c r="C5" s="65" t="s">
        <v>132</v>
      </c>
      <c r="D5" s="66"/>
      <c r="E5" s="66"/>
      <c r="F5" s="2"/>
      <c r="G5" s="2"/>
      <c r="H5" s="2"/>
      <c r="I5" s="2"/>
    </row>
    <row r="6" spans="1:10" ht="18.75" customHeight="1">
      <c r="B6" s="3"/>
      <c r="C6" s="48" t="s">
        <v>125</v>
      </c>
      <c r="D6" s="48"/>
      <c r="E6" s="48"/>
    </row>
    <row r="7" spans="1:10" ht="41.25" customHeight="1">
      <c r="B7" s="3"/>
      <c r="C7" s="48"/>
      <c r="D7" s="48"/>
      <c r="E7" s="48"/>
    </row>
    <row r="8" spans="1:10" ht="21.2" customHeight="1">
      <c r="B8" s="3"/>
      <c r="C8" s="4"/>
      <c r="D8" s="4"/>
      <c r="E8" s="4"/>
    </row>
    <row r="9" spans="1:10" ht="16.5" customHeight="1">
      <c r="A9" s="55" t="s">
        <v>119</v>
      </c>
      <c r="B9" s="55"/>
      <c r="C9" s="55"/>
      <c r="D9" s="55"/>
      <c r="E9" s="55"/>
      <c r="F9" s="55"/>
      <c r="G9" s="55"/>
      <c r="H9" s="55"/>
      <c r="I9" s="55"/>
    </row>
    <row r="10" spans="1:10" ht="10.5" customHeight="1">
      <c r="A10" s="55"/>
      <c r="B10" s="55"/>
      <c r="C10" s="55"/>
      <c r="D10" s="55"/>
      <c r="E10" s="55"/>
      <c r="F10" s="55"/>
      <c r="G10" s="55"/>
      <c r="H10" s="55"/>
      <c r="I10" s="55"/>
    </row>
    <row r="11" spans="1:10" ht="13.7" customHeight="1">
      <c r="A11" s="55"/>
      <c r="B11" s="55"/>
      <c r="C11" s="55"/>
      <c r="D11" s="55"/>
      <c r="E11" s="55"/>
      <c r="F11" s="55"/>
      <c r="G11" s="55"/>
      <c r="H11" s="55"/>
      <c r="I11" s="55"/>
    </row>
    <row r="12" spans="1:10" ht="17.45" customHeight="1" thickBot="1">
      <c r="A12" s="5"/>
      <c r="B12" s="5"/>
      <c r="C12" s="46"/>
      <c r="D12" s="47"/>
      <c r="E12" s="47"/>
      <c r="F12" s="5"/>
      <c r="G12" s="5"/>
      <c r="H12" s="5"/>
      <c r="I12" s="5"/>
      <c r="J12" s="6"/>
    </row>
    <row r="13" spans="1:10" ht="16.5" customHeight="1" thickBot="1">
      <c r="A13" s="49" t="s">
        <v>2</v>
      </c>
      <c r="B13" s="49" t="s">
        <v>3</v>
      </c>
      <c r="C13" s="59" t="s">
        <v>124</v>
      </c>
      <c r="D13" s="60"/>
      <c r="E13" s="61"/>
      <c r="F13" s="7"/>
      <c r="G13" s="7"/>
      <c r="H13" s="7"/>
      <c r="I13" s="7"/>
    </row>
    <row r="14" spans="1:10" ht="6" customHeight="1">
      <c r="A14" s="50"/>
      <c r="B14" s="50"/>
      <c r="C14" s="56" t="s">
        <v>16</v>
      </c>
      <c r="D14" s="56" t="s">
        <v>18</v>
      </c>
      <c r="E14" s="52" t="s">
        <v>62</v>
      </c>
      <c r="F14" s="8"/>
      <c r="G14" s="9"/>
      <c r="H14" s="9"/>
      <c r="I14" s="10"/>
      <c r="J14" s="6"/>
    </row>
    <row r="15" spans="1:10" ht="7.5" customHeight="1">
      <c r="A15" s="50"/>
      <c r="B15" s="50"/>
      <c r="C15" s="57"/>
      <c r="D15" s="57"/>
      <c r="E15" s="53"/>
      <c r="F15" s="11"/>
      <c r="G15" s="12"/>
      <c r="H15" s="12"/>
      <c r="I15" s="13"/>
      <c r="J15" s="6"/>
    </row>
    <row r="16" spans="1:10" ht="28.5" customHeight="1">
      <c r="A16" s="50"/>
      <c r="B16" s="50"/>
      <c r="C16" s="57"/>
      <c r="D16" s="57"/>
      <c r="E16" s="53"/>
      <c r="F16" s="11"/>
      <c r="G16" s="12"/>
      <c r="H16" s="12"/>
      <c r="I16" s="13"/>
      <c r="J16" s="6"/>
    </row>
    <row r="17" spans="1:10" ht="3" customHeight="1" thickBot="1">
      <c r="A17" s="51"/>
      <c r="B17" s="51"/>
      <c r="C17" s="58"/>
      <c r="D17" s="58"/>
      <c r="E17" s="54"/>
      <c r="F17" s="11"/>
      <c r="G17" s="12"/>
      <c r="H17" s="12"/>
      <c r="I17" s="13"/>
      <c r="J17" s="6"/>
    </row>
    <row r="18" spans="1:10" ht="13.5" thickBot="1">
      <c r="A18" s="30">
        <v>1</v>
      </c>
      <c r="B18" s="29">
        <v>2</v>
      </c>
      <c r="C18" s="30">
        <v>3</v>
      </c>
      <c r="D18" s="30">
        <v>4</v>
      </c>
      <c r="E18" s="31">
        <v>5</v>
      </c>
    </row>
    <row r="19" spans="1:10" ht="16.5" thickBot="1">
      <c r="A19" s="17" t="s">
        <v>19</v>
      </c>
      <c r="B19" s="18" t="s">
        <v>0</v>
      </c>
      <c r="C19" s="26">
        <f>C20+C24+C30+C36+C40+C41+C46+C48+C50+C53</f>
        <v>85501</v>
      </c>
      <c r="D19" s="26">
        <v>91143</v>
      </c>
      <c r="E19" s="26">
        <v>96666</v>
      </c>
    </row>
    <row r="20" spans="1:10" ht="16.5" thickBot="1">
      <c r="A20" s="19" t="s">
        <v>20</v>
      </c>
      <c r="B20" s="20" t="s">
        <v>4</v>
      </c>
      <c r="C20" s="33">
        <f>C21</f>
        <v>66695</v>
      </c>
      <c r="D20" s="33">
        <f>D21</f>
        <v>71975</v>
      </c>
      <c r="E20" s="33">
        <f>E21</f>
        <v>76428</v>
      </c>
    </row>
    <row r="21" spans="1:10" ht="16.5" thickBot="1">
      <c r="A21" s="19" t="s">
        <v>21</v>
      </c>
      <c r="B21" s="22" t="s">
        <v>5</v>
      </c>
      <c r="C21" s="34">
        <f>SUM(C22:C23)</f>
        <v>66695</v>
      </c>
      <c r="D21" s="34">
        <f>SUM(D22:D23)</f>
        <v>71975</v>
      </c>
      <c r="E21" s="34">
        <f>SUM(E22:E23)</f>
        <v>76428</v>
      </c>
    </row>
    <row r="22" spans="1:10" ht="104.25" customHeight="1" thickBot="1">
      <c r="A22" s="19" t="s">
        <v>22</v>
      </c>
      <c r="B22" s="22" t="s">
        <v>23</v>
      </c>
      <c r="C22" s="34">
        <v>66437</v>
      </c>
      <c r="D22" s="34">
        <v>71696</v>
      </c>
      <c r="E22" s="34">
        <v>76132</v>
      </c>
    </row>
    <row r="23" spans="1:10" ht="118.5" customHeight="1" thickBot="1">
      <c r="A23" s="19" t="s">
        <v>24</v>
      </c>
      <c r="B23" s="22" t="s">
        <v>25</v>
      </c>
      <c r="C23" s="34">
        <v>258</v>
      </c>
      <c r="D23" s="34">
        <v>279</v>
      </c>
      <c r="E23" s="34">
        <v>296</v>
      </c>
    </row>
    <row r="24" spans="1:10" ht="48" thickBot="1">
      <c r="A24" s="17" t="s">
        <v>26</v>
      </c>
      <c r="B24" s="24" t="s">
        <v>6</v>
      </c>
      <c r="C24" s="26">
        <f>C25</f>
        <v>7463</v>
      </c>
      <c r="D24" s="26">
        <f>D25</f>
        <v>7936</v>
      </c>
      <c r="E24" s="26">
        <f>E25</f>
        <v>8399</v>
      </c>
    </row>
    <row r="25" spans="1:10" ht="31.5" customHeight="1" thickBot="1">
      <c r="A25" s="19" t="s">
        <v>27</v>
      </c>
      <c r="B25" s="23" t="s">
        <v>7</v>
      </c>
      <c r="C25" s="34">
        <f>SUM(C26:C29)</f>
        <v>7463</v>
      </c>
      <c r="D25" s="34">
        <f>SUM(D26:D29)</f>
        <v>7936</v>
      </c>
      <c r="E25" s="34">
        <f>SUM(E26:E29)</f>
        <v>8399</v>
      </c>
    </row>
    <row r="26" spans="1:10" ht="101.25" customHeight="1" thickBot="1">
      <c r="A26" s="19" t="s">
        <v>28</v>
      </c>
      <c r="B26" s="23" t="s">
        <v>29</v>
      </c>
      <c r="C26" s="34">
        <v>3433</v>
      </c>
      <c r="D26" s="34">
        <v>3650</v>
      </c>
      <c r="E26" s="34">
        <v>3863</v>
      </c>
    </row>
    <row r="27" spans="1:10" ht="119.25" customHeight="1" thickBot="1">
      <c r="A27" s="19" t="s">
        <v>30</v>
      </c>
      <c r="B27" s="23" t="s">
        <v>31</v>
      </c>
      <c r="C27" s="34">
        <v>37</v>
      </c>
      <c r="D27" s="34">
        <v>40</v>
      </c>
      <c r="E27" s="34">
        <v>42</v>
      </c>
    </row>
    <row r="28" spans="1:10" ht="100.5" customHeight="1" thickBot="1">
      <c r="A28" s="19" t="s">
        <v>32</v>
      </c>
      <c r="B28" s="23" t="s">
        <v>33</v>
      </c>
      <c r="C28" s="34">
        <v>3986</v>
      </c>
      <c r="D28" s="34">
        <v>4238</v>
      </c>
      <c r="E28" s="34">
        <v>4486</v>
      </c>
    </row>
    <row r="29" spans="1:10" ht="100.5" customHeight="1" thickBot="1">
      <c r="A29" s="19" t="s">
        <v>34</v>
      </c>
      <c r="B29" s="23" t="s">
        <v>35</v>
      </c>
      <c r="C29" s="34">
        <v>7</v>
      </c>
      <c r="D29" s="34">
        <v>8</v>
      </c>
      <c r="E29" s="34">
        <v>8</v>
      </c>
    </row>
    <row r="30" spans="1:10" ht="16.5" thickBot="1">
      <c r="A30" s="17" t="s">
        <v>36</v>
      </c>
      <c r="B30" s="24" t="s">
        <v>37</v>
      </c>
      <c r="C30" s="26">
        <f>C31+C34+C35</f>
        <v>4075</v>
      </c>
      <c r="D30" s="26">
        <f>D31+D34+D35</f>
        <v>3899</v>
      </c>
      <c r="E30" s="26">
        <f>E31+E34+E35</f>
        <v>4432</v>
      </c>
    </row>
    <row r="31" spans="1:10" ht="32.25" thickBot="1">
      <c r="A31" s="19" t="s">
        <v>38</v>
      </c>
      <c r="B31" s="23" t="s">
        <v>17</v>
      </c>
      <c r="C31" s="34">
        <f>C32+C33</f>
        <v>3817</v>
      </c>
      <c r="D31" s="34">
        <f>D32+D33</f>
        <v>3630</v>
      </c>
      <c r="E31" s="34">
        <f>E32+E33</f>
        <v>4152</v>
      </c>
    </row>
    <row r="32" spans="1:10" ht="48" thickBot="1">
      <c r="A32" s="19" t="s">
        <v>39</v>
      </c>
      <c r="B32" s="22" t="s">
        <v>8</v>
      </c>
      <c r="C32" s="34">
        <v>2243</v>
      </c>
      <c r="D32" s="34">
        <v>2381</v>
      </c>
      <c r="E32" s="34">
        <v>2804</v>
      </c>
    </row>
    <row r="33" spans="1:5" ht="48" thickBot="1">
      <c r="A33" s="19" t="s">
        <v>40</v>
      </c>
      <c r="B33" s="22" t="s">
        <v>41</v>
      </c>
      <c r="C33" s="34">
        <v>1574</v>
      </c>
      <c r="D33" s="34">
        <v>1249</v>
      </c>
      <c r="E33" s="34">
        <v>1348</v>
      </c>
    </row>
    <row r="34" spans="1:5" ht="16.5" thickBot="1">
      <c r="A34" s="19" t="s">
        <v>42</v>
      </c>
      <c r="B34" s="22" t="s">
        <v>43</v>
      </c>
      <c r="C34" s="34">
        <v>8</v>
      </c>
      <c r="D34" s="34">
        <v>9</v>
      </c>
      <c r="E34" s="34">
        <v>10</v>
      </c>
    </row>
    <row r="35" spans="1:5" ht="48" thickBot="1">
      <c r="A35" s="19" t="s">
        <v>69</v>
      </c>
      <c r="B35" s="32" t="s">
        <v>63</v>
      </c>
      <c r="C35" s="34">
        <v>250</v>
      </c>
      <c r="D35" s="34">
        <v>260</v>
      </c>
      <c r="E35" s="34">
        <v>270</v>
      </c>
    </row>
    <row r="36" spans="1:5" ht="16.5" thickBot="1">
      <c r="A36" s="19" t="s">
        <v>60</v>
      </c>
      <c r="B36" s="27" t="s">
        <v>61</v>
      </c>
      <c r="C36" s="33">
        <f>SUM(C37:C39)</f>
        <v>3057</v>
      </c>
      <c r="D36" s="33">
        <f>SUM(D37:D39)</f>
        <v>3088</v>
      </c>
      <c r="E36" s="33">
        <f>SUM(E37:E39)</f>
        <v>3119</v>
      </c>
    </row>
    <row r="37" spans="1:5" ht="63.75" thickBot="1">
      <c r="A37" s="19" t="s">
        <v>70</v>
      </c>
      <c r="B37" s="28" t="s">
        <v>64</v>
      </c>
      <c r="C37" s="35">
        <v>1461</v>
      </c>
      <c r="D37" s="34">
        <v>1492</v>
      </c>
      <c r="E37" s="34">
        <v>1523</v>
      </c>
    </row>
    <row r="38" spans="1:5" ht="48" thickBot="1">
      <c r="A38" s="19" t="s">
        <v>71</v>
      </c>
      <c r="B38" s="43" t="s">
        <v>65</v>
      </c>
      <c r="C38" s="34">
        <v>686</v>
      </c>
      <c r="D38" s="34">
        <v>686</v>
      </c>
      <c r="E38" s="34">
        <v>686</v>
      </c>
    </row>
    <row r="39" spans="1:5" ht="48" thickBot="1">
      <c r="A39" s="42" t="s">
        <v>72</v>
      </c>
      <c r="B39" s="45" t="s">
        <v>66</v>
      </c>
      <c r="C39" s="34">
        <v>910</v>
      </c>
      <c r="D39" s="34">
        <v>910</v>
      </c>
      <c r="E39" s="34">
        <v>910</v>
      </c>
    </row>
    <row r="40" spans="1:5" ht="16.5" thickBot="1">
      <c r="A40" s="19" t="s">
        <v>44</v>
      </c>
      <c r="B40" s="44" t="s">
        <v>45</v>
      </c>
      <c r="C40" s="33">
        <v>510</v>
      </c>
      <c r="D40" s="33">
        <v>500</v>
      </c>
      <c r="E40" s="33">
        <v>490</v>
      </c>
    </row>
    <row r="41" spans="1:5" ht="48" thickBot="1">
      <c r="A41" s="19" t="s">
        <v>46</v>
      </c>
      <c r="B41" s="20" t="s">
        <v>47</v>
      </c>
      <c r="C41" s="33">
        <f>C42+C43+C44+C45</f>
        <v>2479</v>
      </c>
      <c r="D41" s="33">
        <v>2479</v>
      </c>
      <c r="E41" s="33">
        <f>E42+E43+E44+E45</f>
        <v>2479</v>
      </c>
    </row>
    <row r="42" spans="1:5" ht="99.75" customHeight="1" thickBot="1">
      <c r="A42" s="19" t="s">
        <v>68</v>
      </c>
      <c r="B42" s="32" t="s">
        <v>67</v>
      </c>
      <c r="C42" s="34">
        <v>1500</v>
      </c>
      <c r="D42" s="34">
        <v>1500</v>
      </c>
      <c r="E42" s="34">
        <v>1500</v>
      </c>
    </row>
    <row r="43" spans="1:5" ht="101.25" customHeight="1" thickBot="1">
      <c r="A43" s="19" t="s">
        <v>74</v>
      </c>
      <c r="B43" s="32" t="s">
        <v>73</v>
      </c>
      <c r="C43" s="34">
        <v>199</v>
      </c>
      <c r="D43" s="34">
        <v>199</v>
      </c>
      <c r="E43" s="34">
        <v>199</v>
      </c>
    </row>
    <row r="44" spans="1:5" ht="101.25" customHeight="1" thickBot="1">
      <c r="A44" s="19" t="s">
        <v>120</v>
      </c>
      <c r="B44" s="32" t="s">
        <v>75</v>
      </c>
      <c r="C44" s="34">
        <v>460</v>
      </c>
      <c r="D44" s="34">
        <v>460</v>
      </c>
      <c r="E44" s="34">
        <v>460</v>
      </c>
    </row>
    <row r="45" spans="1:5" ht="101.25" customHeight="1" thickBot="1">
      <c r="A45" s="19" t="s">
        <v>121</v>
      </c>
      <c r="B45" s="32" t="s">
        <v>76</v>
      </c>
      <c r="C45" s="34">
        <v>320</v>
      </c>
      <c r="D45" s="34">
        <v>320</v>
      </c>
      <c r="E45" s="34">
        <v>320</v>
      </c>
    </row>
    <row r="46" spans="1:5" ht="32.25" thickBot="1">
      <c r="A46" s="17" t="s">
        <v>48</v>
      </c>
      <c r="B46" s="24" t="s">
        <v>49</v>
      </c>
      <c r="C46" s="26">
        <f>C47</f>
        <v>235</v>
      </c>
      <c r="D46" s="26">
        <f>D47</f>
        <v>279</v>
      </c>
      <c r="E46" s="26">
        <f>E47</f>
        <v>332</v>
      </c>
    </row>
    <row r="47" spans="1:5" ht="33" customHeight="1" thickBot="1">
      <c r="A47" s="19" t="s">
        <v>50</v>
      </c>
      <c r="B47" s="22" t="s">
        <v>9</v>
      </c>
      <c r="C47" s="34">
        <v>235</v>
      </c>
      <c r="D47" s="34">
        <v>279</v>
      </c>
      <c r="E47" s="34">
        <v>332</v>
      </c>
    </row>
    <row r="48" spans="1:5" ht="32.25" thickBot="1">
      <c r="A48" s="19" t="s">
        <v>51</v>
      </c>
      <c r="B48" s="22" t="s">
        <v>52</v>
      </c>
      <c r="C48" s="33">
        <f>C49</f>
        <v>72</v>
      </c>
      <c r="D48" s="33">
        <f>D49</f>
        <v>72</v>
      </c>
      <c r="E48" s="33">
        <f>E49</f>
        <v>72</v>
      </c>
    </row>
    <row r="49" spans="1:12" ht="48" thickBot="1">
      <c r="A49" s="19" t="s">
        <v>78</v>
      </c>
      <c r="B49" s="22" t="s">
        <v>77</v>
      </c>
      <c r="C49" s="34">
        <v>72</v>
      </c>
      <c r="D49" s="34">
        <v>72</v>
      </c>
      <c r="E49" s="34">
        <v>72</v>
      </c>
    </row>
    <row r="50" spans="1:12" ht="32.25" thickBot="1">
      <c r="A50" s="19" t="s">
        <v>53</v>
      </c>
      <c r="B50" s="20" t="s">
        <v>10</v>
      </c>
      <c r="C50" s="33">
        <f>C51+C52</f>
        <v>770</v>
      </c>
      <c r="D50" s="33">
        <f>D51+D52</f>
        <v>770</v>
      </c>
      <c r="E50" s="33">
        <f>E51+E52</f>
        <v>770</v>
      </c>
    </row>
    <row r="51" spans="1:12" ht="135.75" customHeight="1" thickBot="1">
      <c r="A51" s="19" t="s">
        <v>80</v>
      </c>
      <c r="B51" s="22" t="s">
        <v>79</v>
      </c>
      <c r="C51" s="34">
        <v>240</v>
      </c>
      <c r="D51" s="34">
        <v>240</v>
      </c>
      <c r="E51" s="34">
        <v>240</v>
      </c>
    </row>
    <row r="52" spans="1:12" ht="87.75" customHeight="1" thickBot="1">
      <c r="A52" s="19" t="s">
        <v>82</v>
      </c>
      <c r="B52" s="32" t="s">
        <v>81</v>
      </c>
      <c r="C52" s="34">
        <v>530</v>
      </c>
      <c r="D52" s="34">
        <v>530</v>
      </c>
      <c r="E52" s="34">
        <v>530</v>
      </c>
    </row>
    <row r="53" spans="1:12" ht="16.5" thickBot="1">
      <c r="A53" s="19" t="s">
        <v>54</v>
      </c>
      <c r="B53" s="20" t="s">
        <v>11</v>
      </c>
      <c r="C53" s="33">
        <v>145</v>
      </c>
      <c r="D53" s="33">
        <v>145</v>
      </c>
      <c r="E53" s="33">
        <v>145</v>
      </c>
    </row>
    <row r="54" spans="1:12" ht="16.5" thickBot="1">
      <c r="A54" s="17" t="s">
        <v>55</v>
      </c>
      <c r="B54" s="18" t="s">
        <v>56</v>
      </c>
      <c r="C54" s="26">
        <f>C55+C59+C68+C75+C77</f>
        <v>345742.89999999997</v>
      </c>
      <c r="D54" s="26">
        <f t="shared" ref="D54:E54" si="0">D55+D59+D68+D75+D77</f>
        <v>288954.3</v>
      </c>
      <c r="E54" s="26">
        <f t="shared" si="0"/>
        <v>196195.69999999998</v>
      </c>
      <c r="F54" s="26" t="e">
        <f>F55+F59+F68+#REF!+F75+F77</f>
        <v>#REF!</v>
      </c>
      <c r="G54" s="26" t="e">
        <f>G55+G59+G68+#REF!+G75+G77</f>
        <v>#REF!</v>
      </c>
      <c r="H54" s="26" t="e">
        <f>H55+H59+H68+#REF!+H75+H77</f>
        <v>#REF!</v>
      </c>
      <c r="I54" s="26" t="e">
        <f>I55+I59+I68+#REF!+I75+I77</f>
        <v>#REF!</v>
      </c>
      <c r="J54" s="14"/>
      <c r="K54" s="14"/>
      <c r="L54" s="14"/>
    </row>
    <row r="55" spans="1:12" ht="32.25" thickBot="1">
      <c r="A55" s="19" t="s">
        <v>14</v>
      </c>
      <c r="B55" s="22" t="s">
        <v>57</v>
      </c>
      <c r="C55" s="34">
        <f>C56+C57+C58</f>
        <v>101726.7</v>
      </c>
      <c r="D55" s="34">
        <f t="shared" ref="D55:E55" si="1">D56+D58</f>
        <v>102990.2</v>
      </c>
      <c r="E55" s="34">
        <f t="shared" si="1"/>
        <v>92036.7</v>
      </c>
    </row>
    <row r="56" spans="1:12" ht="49.5" customHeight="1" thickBot="1">
      <c r="A56" s="19" t="s">
        <v>83</v>
      </c>
      <c r="B56" s="22" t="s">
        <v>88</v>
      </c>
      <c r="C56" s="34">
        <v>52988.5</v>
      </c>
      <c r="D56" s="34">
        <v>53582.2</v>
      </c>
      <c r="E56" s="34">
        <v>40911.599999999999</v>
      </c>
    </row>
    <row r="57" spans="1:12" ht="49.5" customHeight="1" thickBot="1">
      <c r="A57" s="19" t="s">
        <v>128</v>
      </c>
      <c r="B57" s="22" t="s">
        <v>129</v>
      </c>
      <c r="C57" s="34">
        <v>1000</v>
      </c>
      <c r="D57" s="34">
        <v>0</v>
      </c>
      <c r="E57" s="34">
        <v>0</v>
      </c>
    </row>
    <row r="58" spans="1:12" ht="63.75" thickBot="1">
      <c r="A58" s="19" t="s">
        <v>84</v>
      </c>
      <c r="B58" s="22" t="s">
        <v>87</v>
      </c>
      <c r="C58" s="34">
        <v>47738.2</v>
      </c>
      <c r="D58" s="34">
        <v>49408</v>
      </c>
      <c r="E58" s="34">
        <v>51125.1</v>
      </c>
    </row>
    <row r="59" spans="1:12" ht="40.5" customHeight="1" thickBot="1">
      <c r="A59" s="19" t="s">
        <v>58</v>
      </c>
      <c r="B59" s="22" t="s">
        <v>12</v>
      </c>
      <c r="C59" s="34">
        <f>C60+C61+C62+C63+C64+C65+C66+C67</f>
        <v>157437.5</v>
      </c>
      <c r="D59" s="34">
        <f t="shared" ref="D59:E59" si="2">D60+D61+D62+D63+D64+D65+D66+D67</f>
        <v>96108.800000000003</v>
      </c>
      <c r="E59" s="34">
        <f t="shared" si="2"/>
        <v>10052</v>
      </c>
    </row>
    <row r="60" spans="1:12" ht="150.75" customHeight="1" thickBot="1">
      <c r="A60" s="19" t="s">
        <v>86</v>
      </c>
      <c r="B60" s="22" t="s">
        <v>85</v>
      </c>
      <c r="C60" s="34">
        <v>8196.4</v>
      </c>
      <c r="D60" s="34">
        <v>0</v>
      </c>
      <c r="E60" s="34">
        <v>0</v>
      </c>
    </row>
    <row r="61" spans="1:12" ht="120" customHeight="1" thickBot="1">
      <c r="A61" s="17" t="s">
        <v>90</v>
      </c>
      <c r="B61" s="25" t="s">
        <v>89</v>
      </c>
      <c r="C61" s="24">
        <v>12688.9</v>
      </c>
      <c r="D61" s="24">
        <v>0</v>
      </c>
      <c r="E61" s="41">
        <v>0</v>
      </c>
    </row>
    <row r="62" spans="1:12" s="39" customFormat="1" ht="107.25" customHeight="1" thickBot="1">
      <c r="A62" s="36" t="s">
        <v>109</v>
      </c>
      <c r="B62" s="37" t="s">
        <v>110</v>
      </c>
      <c r="C62" s="38">
        <v>2195.1</v>
      </c>
      <c r="D62" s="38">
        <v>2209.9</v>
      </c>
      <c r="E62" s="40">
        <v>0</v>
      </c>
    </row>
    <row r="63" spans="1:12" ht="81.75" customHeight="1" thickBot="1">
      <c r="A63" s="19" t="s">
        <v>92</v>
      </c>
      <c r="B63" s="22" t="s">
        <v>91</v>
      </c>
      <c r="C63" s="20">
        <v>2969.5</v>
      </c>
      <c r="D63" s="20">
        <v>2969.5</v>
      </c>
      <c r="E63" s="20">
        <v>2939.7</v>
      </c>
    </row>
    <row r="64" spans="1:12" ht="59.25" customHeight="1" thickBot="1">
      <c r="A64" s="19" t="s">
        <v>94</v>
      </c>
      <c r="B64" s="22" t="s">
        <v>93</v>
      </c>
      <c r="C64" s="20">
        <v>583.70000000000005</v>
      </c>
      <c r="D64" s="20">
        <v>365.8</v>
      </c>
      <c r="E64" s="20">
        <v>356.7</v>
      </c>
      <c r="J64" s="16"/>
    </row>
    <row r="65" spans="1:10" ht="51.75" customHeight="1" thickBot="1">
      <c r="A65" s="19" t="s">
        <v>96</v>
      </c>
      <c r="B65" s="22" t="s">
        <v>95</v>
      </c>
      <c r="C65" s="34">
        <v>1385.4</v>
      </c>
      <c r="D65" s="34">
        <v>708.3</v>
      </c>
      <c r="E65" s="34">
        <v>0</v>
      </c>
      <c r="J65" s="16"/>
    </row>
    <row r="66" spans="1:10" s="15" customFormat="1" ht="52.5" customHeight="1" thickBot="1">
      <c r="A66" s="19" t="s">
        <v>98</v>
      </c>
      <c r="B66" s="22" t="s">
        <v>97</v>
      </c>
      <c r="C66" s="34">
        <v>3601</v>
      </c>
      <c r="D66" s="34">
        <v>0</v>
      </c>
      <c r="E66" s="34">
        <v>0</v>
      </c>
    </row>
    <row r="67" spans="1:10" s="15" customFormat="1" ht="30.75" customHeight="1" thickBot="1">
      <c r="A67" s="17" t="s">
        <v>100</v>
      </c>
      <c r="B67" s="25" t="s">
        <v>99</v>
      </c>
      <c r="C67" s="24">
        <v>125817.5</v>
      </c>
      <c r="D67" s="24">
        <v>89855.3</v>
      </c>
      <c r="E67" s="24">
        <v>6755.6</v>
      </c>
    </row>
    <row r="68" spans="1:10" s="15" customFormat="1" ht="39.75" customHeight="1" thickBot="1">
      <c r="A68" s="19" t="s">
        <v>15</v>
      </c>
      <c r="B68" s="22" t="s">
        <v>59</v>
      </c>
      <c r="C68" s="20">
        <f>C69+C70+C71+C74+C73+C72</f>
        <v>85993.099999999977</v>
      </c>
      <c r="D68" s="20">
        <f t="shared" ref="D68:E68" si="3">D69+D70+D71+D74+D73+D72</f>
        <v>89855.3</v>
      </c>
      <c r="E68" s="34">
        <f t="shared" si="3"/>
        <v>94106.999999999985</v>
      </c>
    </row>
    <row r="69" spans="1:10" ht="47.25" customHeight="1" thickBot="1">
      <c r="A69" s="19" t="s">
        <v>102</v>
      </c>
      <c r="B69" s="22" t="s">
        <v>101</v>
      </c>
      <c r="C69" s="20">
        <v>79497.7</v>
      </c>
      <c r="D69" s="20">
        <v>83345.100000000006</v>
      </c>
      <c r="E69" s="20">
        <v>87584.7</v>
      </c>
    </row>
    <row r="70" spans="1:10" ht="73.5" customHeight="1" thickBot="1">
      <c r="A70" s="19" t="s">
        <v>114</v>
      </c>
      <c r="B70" s="22" t="s">
        <v>113</v>
      </c>
      <c r="C70" s="20">
        <v>332.5</v>
      </c>
      <c r="D70" s="20">
        <v>347.3</v>
      </c>
      <c r="E70" s="20">
        <v>359.5</v>
      </c>
    </row>
    <row r="71" spans="1:10" ht="79.5" thickBot="1">
      <c r="A71" s="19" t="s">
        <v>103</v>
      </c>
      <c r="B71" s="22" t="s">
        <v>104</v>
      </c>
      <c r="C71" s="20">
        <v>0.4</v>
      </c>
      <c r="D71" s="20">
        <v>0.5</v>
      </c>
      <c r="E71" s="20">
        <v>0.4</v>
      </c>
    </row>
    <row r="72" spans="1:10" ht="95.25" thickBot="1">
      <c r="A72" s="19" t="s">
        <v>126</v>
      </c>
      <c r="B72" s="22" t="s">
        <v>127</v>
      </c>
      <c r="C72" s="20">
        <v>451.4</v>
      </c>
      <c r="D72" s="20">
        <v>451.4</v>
      </c>
      <c r="E72" s="20">
        <v>451.4</v>
      </c>
    </row>
    <row r="73" spans="1:10" ht="48" thickBot="1">
      <c r="A73" s="19" t="s">
        <v>122</v>
      </c>
      <c r="B73" s="22" t="s">
        <v>123</v>
      </c>
      <c r="C73" s="20">
        <v>4312.2</v>
      </c>
      <c r="D73" s="20">
        <v>4312.2</v>
      </c>
      <c r="E73" s="20">
        <v>4312.2</v>
      </c>
    </row>
    <row r="74" spans="1:10" ht="38.25" customHeight="1" thickBot="1">
      <c r="A74" s="19" t="s">
        <v>112</v>
      </c>
      <c r="B74" s="22" t="s">
        <v>111</v>
      </c>
      <c r="C74" s="20">
        <v>1398.9</v>
      </c>
      <c r="D74" s="20">
        <v>1398.8</v>
      </c>
      <c r="E74" s="20">
        <v>1398.8</v>
      </c>
    </row>
    <row r="75" spans="1:10" ht="31.5" customHeight="1" thickBot="1">
      <c r="A75" s="19" t="s">
        <v>117</v>
      </c>
      <c r="B75" s="22" t="s">
        <v>118</v>
      </c>
      <c r="C75" s="34">
        <f>C76</f>
        <v>376.8</v>
      </c>
      <c r="D75" s="34">
        <f t="shared" ref="D75:E75" si="4">D76</f>
        <v>0</v>
      </c>
      <c r="E75" s="34">
        <f t="shared" si="4"/>
        <v>0</v>
      </c>
    </row>
    <row r="76" spans="1:10" ht="63" customHeight="1" thickBot="1">
      <c r="A76" s="19" t="s">
        <v>106</v>
      </c>
      <c r="B76" s="22" t="s">
        <v>105</v>
      </c>
      <c r="C76" s="34">
        <v>376.8</v>
      </c>
      <c r="D76" s="34">
        <v>0</v>
      </c>
      <c r="E76" s="34">
        <v>0</v>
      </c>
    </row>
    <row r="77" spans="1:10" ht="19.5" customHeight="1" thickBot="1">
      <c r="A77" s="19" t="s">
        <v>116</v>
      </c>
      <c r="B77" s="22" t="s">
        <v>115</v>
      </c>
      <c r="C77" s="34">
        <f>C78</f>
        <v>208.8</v>
      </c>
      <c r="D77" s="34">
        <f t="shared" ref="D77:E77" si="5">D78</f>
        <v>0</v>
      </c>
      <c r="E77" s="34">
        <f t="shared" si="5"/>
        <v>0</v>
      </c>
    </row>
    <row r="78" spans="1:10" ht="47.25" customHeight="1" thickBot="1">
      <c r="A78" s="19" t="s">
        <v>108</v>
      </c>
      <c r="B78" s="22" t="s">
        <v>107</v>
      </c>
      <c r="C78" s="34">
        <v>208.8</v>
      </c>
      <c r="D78" s="34">
        <v>0</v>
      </c>
      <c r="E78" s="34">
        <v>0</v>
      </c>
    </row>
    <row r="79" spans="1:10" ht="16.5" thickBot="1">
      <c r="A79" s="19"/>
      <c r="B79" s="21" t="s">
        <v>1</v>
      </c>
      <c r="C79" s="33">
        <f>C19+C54</f>
        <v>431243.89999999997</v>
      </c>
      <c r="D79" s="33">
        <f t="shared" ref="D79:E79" si="6">D19+D54</f>
        <v>380097.3</v>
      </c>
      <c r="E79" s="33">
        <f t="shared" si="6"/>
        <v>292861.69999999995</v>
      </c>
      <c r="J79" s="1" t="s">
        <v>133</v>
      </c>
    </row>
    <row r="80" spans="1:10">
      <c r="B80" s="6"/>
      <c r="C80" s="6"/>
      <c r="D80" s="6"/>
      <c r="E80" s="6"/>
    </row>
    <row r="81" spans="6:11" ht="40.5" customHeight="1"/>
    <row r="83" spans="6:11">
      <c r="F83" s="6"/>
      <c r="G83" s="6"/>
      <c r="H83" s="6"/>
      <c r="I83" s="6"/>
      <c r="J83" s="6"/>
      <c r="K83" s="6"/>
    </row>
    <row r="84" spans="6:11">
      <c r="F84" s="6"/>
      <c r="G84" s="6"/>
      <c r="H84" s="6"/>
      <c r="I84" s="6"/>
      <c r="J84" s="6"/>
      <c r="K84" s="6"/>
    </row>
  </sheetData>
  <sheetProtection selectLockedCells="1" selectUnlockedCells="1"/>
  <mergeCells count="14">
    <mergeCell ref="C1:F1"/>
    <mergeCell ref="C2:F2"/>
    <mergeCell ref="C3:F3"/>
    <mergeCell ref="C4:F4"/>
    <mergeCell ref="C5:E5"/>
    <mergeCell ref="C12:E12"/>
    <mergeCell ref="C6:E7"/>
    <mergeCell ref="A13:A17"/>
    <mergeCell ref="B13:B17"/>
    <mergeCell ref="E14:E17"/>
    <mergeCell ref="A9:I11"/>
    <mergeCell ref="C14:C17"/>
    <mergeCell ref="D14:D17"/>
    <mergeCell ref="C13:E13"/>
  </mergeCells>
  <phoneticPr fontId="5" type="noConversion"/>
  <pageMargins left="0.51181102362204722" right="0.31496062992125984" top="0.74803149606299213" bottom="0.74803149606299213" header="0.31496062992125984" footer="0.31496062992125984"/>
  <pageSetup paperSize="9" scale="75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Ekolog</cp:lastModifiedBy>
  <cp:lastPrinted>2023-07-10T06:27:42Z</cp:lastPrinted>
  <dcterms:created xsi:type="dcterms:W3CDTF">2020-12-23T11:18:27Z</dcterms:created>
  <dcterms:modified xsi:type="dcterms:W3CDTF">2023-07-21T10:49:44Z</dcterms:modified>
</cp:coreProperties>
</file>